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5" yWindow="138" windowWidth="15565" windowHeight="10806" tabRatio="794" firstSheet="3" activeTab="3"/>
  </bookViews>
  <sheets>
    <sheet name="свод по подпрограммам" sheetId="1" state="hidden" r:id="rId1"/>
    <sheet name="оценка эффективности" sheetId="2" state="hidden" r:id="rId2"/>
    <sheet name="Выполнение работ" sheetId="3" state="hidden" r:id="rId3"/>
    <sheet name="Финансирование " sheetId="4" r:id="rId4"/>
    <sheet name="Показатели" sheetId="5" r:id="rId5"/>
  </sheets>
  <definedNames>
    <definedName name="BossProviderVariable?_82e37b92_8454_493a_a09e_e1f9ab66b426" hidden="1">"25_01_2006"</definedName>
    <definedName name="_xlnm.Print_Titles" localSheetId="2">'Выполнение работ'!$3:$3</definedName>
    <definedName name="_xlnm.Print_Titles" localSheetId="3">'Финансирование '!$6:$9</definedName>
    <definedName name="_xlnm.Print_Area" localSheetId="2">'Выполнение работ'!$A$1:$Q$81</definedName>
    <definedName name="_xlnm.Print_Area" localSheetId="3">'Финансирование '!$A$1:$BB$121</definedName>
  </definedNames>
  <calcPr fullCalcOnLoad="1"/>
</workbook>
</file>

<file path=xl/sharedStrings.xml><?xml version="1.0" encoding="utf-8"?>
<sst xmlns="http://schemas.openxmlformats.org/spreadsheetml/2006/main" count="755" uniqueCount="336">
  <si>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</si>
  <si>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</si>
  <si>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</si>
  <si>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</si>
  <si>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</si>
  <si>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</si>
  <si>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</si>
  <si>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</si>
  <si>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</si>
  <si>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</si>
  <si>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</si>
  <si>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</si>
  <si>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</si>
  <si>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</si>
  <si>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</si>
  <si>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</si>
  <si>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</si>
  <si>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</si>
  <si>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</si>
  <si>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</si>
  <si>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</si>
  <si>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</si>
  <si>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</si>
  <si>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</si>
  <si>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</si>
  <si>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</si>
  <si>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</si>
  <si>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</si>
  <si>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</si>
  <si>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</si>
  <si>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</si>
  <si>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</si>
  <si>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</si>
  <si>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</si>
  <si>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</si>
  <si>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</si>
  <si>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</si>
  <si>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</si>
  <si>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</si>
  <si>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</si>
  <si>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</si>
  <si>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</si>
  <si>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</si>
  <si>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</si>
  <si>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</si>
  <si>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</si>
  <si>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</si>
  <si>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</si>
  <si>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</si>
  <si>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</si>
  <si>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</si>
  <si>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</si>
  <si>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</si>
  <si>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</si>
  <si>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</si>
  <si>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</si>
  <si>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</si>
  <si>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</si>
  <si>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rPr>
      <t>i</t>
    </r>
    <r>
      <rPr>
        <sz val="10"/>
        <color indexed="8"/>
        <rFont val="Times New Roman"/>
        <family val="1"/>
      </rPr>
      <t>, z</t>
    </r>
    <r>
      <rPr>
        <vertAlign val="subscript"/>
        <sz val="10"/>
        <color indexed="8"/>
        <rFont val="Times New Roman"/>
        <family val="1"/>
      </rPr>
      <t>ij</t>
    </r>
  </si>
  <si>
    <r>
      <t>K</t>
    </r>
    <r>
      <rPr>
        <b/>
        <vertAlign val="subscript"/>
        <sz val="10"/>
        <color indexed="8"/>
        <rFont val="Times New Roman"/>
        <family val="1"/>
      </rPr>
      <t>1</t>
    </r>
    <r>
      <rPr>
        <b/>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</si>
  <si>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rPr>
      <t>1.1</t>
    </r>
    <r>
      <rPr>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</si>
  <si>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rPr>
      <t>1.2</t>
    </r>
    <r>
      <rPr>
        <sz val="10"/>
        <color indexed="8"/>
        <rFont val="Times New Roman"/>
        <family val="1"/>
      </rPr>
      <t xml:space="preserve"> Актуальность показателей достижения целей ДЦП</t>
    </r>
  </si>
  <si>
    <r>
      <t>K</t>
    </r>
    <r>
      <rPr>
        <b/>
        <vertAlign val="subscript"/>
        <sz val="10"/>
        <color indexed="8"/>
        <rFont val="Times New Roman"/>
        <family val="1"/>
      </rPr>
      <t>2</t>
    </r>
    <r>
      <rPr>
        <b/>
        <sz val="10"/>
        <color indexed="8"/>
        <rFont val="Times New Roman"/>
        <family val="1"/>
      </rPr>
      <t xml:space="preserve"> Адекватность и достаточность комплекса мероприятий ДЦП для достижения ее целей</t>
    </r>
  </si>
  <si>
    <r>
      <t>k</t>
    </r>
    <r>
      <rPr>
        <vertAlign val="subscript"/>
        <sz val="10"/>
        <color indexed="8"/>
        <rFont val="Times New Roman"/>
        <family val="1"/>
      </rPr>
      <t>2.1</t>
    </r>
    <r>
      <rPr>
        <sz val="10"/>
        <color indexed="8"/>
        <rFont val="Times New Roman"/>
        <family val="1"/>
      </rPr>
      <t xml:space="preserve"> Адекватность комплекса мероприятий ДЦП для достижения ее целей</t>
    </r>
  </si>
  <si>
    <r>
      <t>k</t>
    </r>
    <r>
      <rPr>
        <vertAlign val="subscript"/>
        <sz val="10"/>
        <color indexed="8"/>
        <rFont val="Times New Roman"/>
        <family val="1"/>
      </rPr>
      <t>2.2</t>
    </r>
    <r>
      <rPr>
        <sz val="10"/>
        <color indexed="8"/>
        <rFont val="Times New Roman"/>
        <family val="1"/>
      </rPr>
      <t xml:space="preserve"> Достаточность комплекса мероприятий ДЦП для достижения ее целей</t>
    </r>
  </si>
  <si>
    <r>
      <t>K</t>
    </r>
    <r>
      <rPr>
        <b/>
        <vertAlign val="subscript"/>
        <sz val="10"/>
        <color indexed="8"/>
        <rFont val="Times New Roman"/>
        <family val="1"/>
      </rPr>
      <t>3</t>
    </r>
    <r>
      <rPr>
        <b/>
        <sz val="10"/>
        <color indexed="8"/>
        <rFont val="Times New Roman"/>
        <family val="1"/>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</si>
  <si>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rPr>
      <t>3.1</t>
    </r>
    <r>
      <rPr>
        <sz val="10"/>
        <color indexed="8"/>
        <rFont val="Times New Roman"/>
        <family val="1"/>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</si>
  <si>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rPr>
      <t>3.2</t>
    </r>
    <r>
      <rPr>
        <sz val="10"/>
        <color indexed="8"/>
        <rFont val="Times New Roman"/>
        <family val="1"/>
      </rPr>
      <t xml:space="preserve"> Привлечение дополнительных средств для реализации ДЦП</t>
    </r>
  </si>
  <si>
    <r>
      <t>K</t>
    </r>
    <r>
      <rPr>
        <b/>
        <vertAlign val="subscript"/>
        <sz val="10"/>
        <color indexed="8"/>
        <rFont val="Times New Roman"/>
        <family val="1"/>
      </rPr>
      <t>4</t>
    </r>
    <r>
      <rPr>
        <b/>
        <sz val="10"/>
        <color indexed="8"/>
        <rFont val="Times New Roman"/>
        <family val="1"/>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</si>
  <si>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rPr>
      <t>4.1</t>
    </r>
    <r>
      <rPr>
        <sz val="10"/>
        <rFont val="Times New Roman"/>
        <family val="1"/>
      </rPr>
      <t xml:space="preserve"> Степень достижения целевых значений показателей целей ДЦП</t>
    </r>
  </si>
  <si>
    <r>
      <t>k</t>
    </r>
    <r>
      <rPr>
        <vertAlign val="subscript"/>
        <sz val="10"/>
        <color indexed="8"/>
        <rFont val="Times New Roman"/>
        <family val="1"/>
      </rPr>
      <t>4.2</t>
    </r>
    <r>
      <rPr>
        <sz val="10"/>
        <color indexed="8"/>
        <rFont val="Times New Roman"/>
        <family val="1"/>
      </rPr>
      <t xml:space="preserve"> Степень выполнения мероприятий ДЦП в отчетном году</t>
    </r>
  </si>
  <si>
    <r>
      <t>K</t>
    </r>
    <r>
      <rPr>
        <b/>
        <vertAlign val="subscript"/>
        <sz val="10"/>
        <color indexed="8"/>
        <rFont val="Times New Roman"/>
        <family val="1"/>
      </rPr>
      <t>5</t>
    </r>
    <r>
      <rPr>
        <b/>
        <sz val="10"/>
        <color indexed="8"/>
        <rFont val="Times New Roman"/>
        <family val="1"/>
      </rPr>
      <t xml:space="preserve"> Динамика показателей эффективности ДЦП</t>
    </r>
  </si>
  <si>
    <r>
      <t>k</t>
    </r>
    <r>
      <rPr>
        <vertAlign val="subscript"/>
        <sz val="10"/>
        <color indexed="8"/>
        <rFont val="Times New Roman"/>
        <family val="1"/>
      </rPr>
      <t>5</t>
    </r>
    <r>
      <rPr>
        <sz val="10"/>
        <color indexed="8"/>
        <rFont val="Times New Roman"/>
        <family val="1"/>
      </rPr>
      <t xml:space="preserve"> Динамика показателей эффективности ДЦП</t>
    </r>
  </si>
  <si>
    <r>
      <t>K</t>
    </r>
    <r>
      <rPr>
        <b/>
        <vertAlign val="subscript"/>
        <sz val="10"/>
        <color indexed="8"/>
        <rFont val="Times New Roman"/>
        <family val="1"/>
      </rPr>
      <t>6</t>
    </r>
    <r>
      <rPr>
        <b/>
        <sz val="10"/>
        <color indexed="8"/>
        <rFont val="Times New Roman"/>
        <family val="1"/>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</si>
  <si>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rPr>
      <t>6.1</t>
    </r>
    <r>
      <rPr>
        <sz val="10"/>
        <color indexed="8"/>
        <rFont val="Times New Roman"/>
        <family val="1"/>
      </rPr>
      <t xml:space="preserve"> Идентификация негативных внешних факторов и рисков</t>
    </r>
  </si>
  <si>
    <r>
      <t>k</t>
    </r>
    <r>
      <rPr>
        <vertAlign val="subscript"/>
        <sz val="10"/>
        <color indexed="8"/>
        <rFont val="Times New Roman"/>
        <family val="1"/>
      </rPr>
      <t>6.2</t>
    </r>
    <r>
      <rPr>
        <sz val="10"/>
        <color indexed="8"/>
        <rFont val="Times New Roman"/>
        <family val="1"/>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</si>
  <si>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rPr>
      <t>7</t>
    </r>
    <r>
      <rPr>
        <b/>
        <sz val="10"/>
        <color indexed="8"/>
        <rFont val="Times New Roman"/>
        <family val="1"/>
      </rPr>
      <t xml:space="preserve"> Количество изменений (корректировок), вносимых в действующую ДЦП в течение года</t>
    </r>
  </si>
  <si>
    <r>
      <t>k</t>
    </r>
    <r>
      <rPr>
        <vertAlign val="subscript"/>
        <sz val="10"/>
        <color indexed="8"/>
        <rFont val="Times New Roman"/>
        <family val="1"/>
      </rPr>
      <t>7.1</t>
    </r>
    <r>
      <rPr>
        <sz val="10"/>
        <color indexed="8"/>
        <rFont val="Times New Roman"/>
        <family val="1"/>
      </rPr>
      <t xml:space="preserve"> Количество изменений (корректировок), вносимых в действующую ДЦП в течение года</t>
    </r>
  </si>
  <si>
    <r>
      <t xml:space="preserve">1. </t>
    </r>
    <r>
      <rPr>
        <b/>
        <sz val="10"/>
        <color indexed="8"/>
        <rFont val="Times New Roman"/>
        <family val="1"/>
      </rPr>
      <t>Пояснения к оценке:</t>
    </r>
    <r>
      <rPr>
        <sz val="10"/>
        <color indexed="8"/>
        <rFont val="Times New Roman"/>
        <family val="1"/>
      </rPr>
      <t xml:space="preserve"> </t>
    </r>
  </si>
  <si>
    <r>
      <t xml:space="preserve">2. </t>
    </r>
    <r>
      <rPr>
        <b/>
        <sz val="10"/>
        <color indexed="8"/>
        <rFont val="Times New Roman"/>
        <family val="1"/>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</si>
  <si>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</si>
  <si>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</si>
  <si>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</si>
  <si>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</si>
  <si>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</si>
  <si>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</si>
  <si>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</si>
  <si>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</si>
  <si>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</si>
  <si>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</si>
  <si>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</si>
  <si>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</si>
  <si>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</si>
  <si>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</si>
  <si>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</si>
  <si>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</si>
  <si>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</si>
  <si>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</si>
  <si>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</si>
  <si>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</si>
  <si>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</si>
  <si>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</si>
  <si>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</si>
  <si>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</si>
  <si>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</si>
  <si>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</si>
  <si>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</si>
  <si>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</si>
  <si>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</si>
  <si>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</si>
  <si>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</si>
  <si>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</si>
  <si>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</si>
  <si>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</si>
  <si>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</si>
  <si>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</si>
  <si>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</si>
  <si>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</si>
  <si>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</si>
  <si>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</si>
  <si>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</si>
  <si>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</si>
  <si>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</si>
  <si>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</si>
  <si>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</si>
  <si>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</si>
  <si>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</si>
  <si>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</si>
  <si>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</si>
  <si>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</si>
  <si>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</si>
  <si>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</si>
  <si>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</si>
  <si>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</si>
  <si>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</si>
  <si>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</si>
  <si>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</si>
  <si>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</si>
  <si>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</si>
  <si>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</si>
  <si>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</si>
  <si>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</si>
  <si>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</si>
  <si>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</si>
  <si>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</si>
  <si>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</si>
  <si>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</si>
  <si>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</si>
  <si>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</si>
  <si>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</si>
  <si>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</si>
  <si>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</si>
  <si>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</si>
  <si>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</si>
  <si>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</si>
  <si>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</si>
  <si>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</si>
  <si>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</si>
  <si>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</si>
  <si>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</si>
  <si>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</si>
  <si>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</si>
  <si>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</si>
  <si>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</si>
  <si>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</si>
  <si>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</si>
  <si>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</si>
  <si>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</si>
  <si>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</si>
  <si>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</si>
  <si>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</si>
  <si>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</si>
  <si>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</si>
  <si>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</si>
  <si>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</si>
  <si>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</si>
  <si>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</si>
  <si>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</si>
  <si>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</si>
  <si>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</si>
  <si>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</si>
  <si>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</si>
  <si>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</si>
  <si>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</si>
  <si>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</si>
  <si>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</si>
  <si>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</si>
  <si>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</si>
  <si>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</si>
  <si>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</si>
  <si>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</si>
  <si>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</si>
  <si>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</si>
  <si>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</si>
  <si>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</si>
  <si>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</si>
  <si>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</si>
  <si>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</si>
  <si>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</si>
  <si>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</si>
  <si>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</si>
  <si>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</si>
  <si>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</si>
  <si>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</si>
  <si>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</si>
  <si>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</si>
  <si>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</si>
  <si>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</si>
  <si>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</si>
  <si>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</si>
  <si>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</si>
  <si>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</si>
  <si>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</si>
  <si>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</si>
  <si>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</si>
  <si>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</si>
  <si>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</si>
  <si>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</si>
  <si>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</si>
  <si>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</si>
  <si>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</si>
  <si>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</si>
  <si>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</si>
  <si>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</si>
  <si>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</si>
  <si>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</si>
  <si>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</si>
  <si>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</si>
  <si>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</si>
  <si>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</si>
  <si>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</si>
  <si>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</si>
  <si>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</si>
  <si>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</si>
  <si>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</si>
  <si>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</si>
  <si>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</si>
  <si>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</si>
  <si>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</si>
  <si>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</si>
  <si>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</si>
  <si>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</si>
  <si>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</si>
  <si>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</si>
  <si>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</si>
  <si>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</si>
  <si>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</si>
  <si>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</si>
  <si>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</si>
  <si>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</si>
  <si>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</si>
  <si>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</si>
  <si>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</si>
  <si>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</si>
  <si>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</si>
  <si>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</si>
  <si>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Всего</t>
  </si>
  <si>
    <t>тыс. рублей</t>
  </si>
  <si>
    <t>Всего:</t>
  </si>
  <si>
    <t>Ответственный исполнитель /соисполнитель</t>
  </si>
  <si>
    <t>График (сетевой график)реализации  муниципальной программы</t>
  </si>
  <si>
    <t>Всего по муниципальной программе (в разрезе исполнителей, соисполнителей):</t>
  </si>
  <si>
    <t>Согласовано:</t>
  </si>
  <si>
    <t>2.1.1.</t>
  </si>
  <si>
    <t>Базовый показатель на начало реализации муниципальной программы</t>
  </si>
  <si>
    <t>1.1.1.</t>
  </si>
  <si>
    <t>Наименование основных мероприятий /мероприятий муниципальной программы</t>
  </si>
  <si>
    <t>Исполнитель: ФИО, должность, тел.: 8 (3466) _____________________________________</t>
  </si>
  <si>
    <t>Таблица 1</t>
  </si>
  <si>
    <t>Всего по муниципальной программе:</t>
  </si>
  <si>
    <t>фактическое исполнение</t>
  </si>
  <si>
    <t>**- расходы по текущей деятельности ответственного исполнителя, соисполнителей муниципальной программы  (заработная плата, командировочные расходы, услуги связи, расходы на содержание зданий и сооружений, коммунальные услуги, материально-техническое обеспечение, расходы на охрану зданий и сооружений,  страховые взносы на все виды обязательного страхования работников, имущества и ответственности, включая страховые взносы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производимые в соответствии с законодательством Российской Федерации,  и прочие мероприятия, включенные в муниципальную  программу, относящиеся к расходам по текущей  деятельности ответственного исполнителя (соисполнителя) муниципальной программы и (или) деятельности подведомственных учреждений) указываются без разбивки по месяцам.</t>
  </si>
  <si>
    <t>Примечание (причины не достижения/перевыполнения показателя)</t>
  </si>
  <si>
    <t>Наименование целевых показателей</t>
  </si>
  <si>
    <t>Таблица 2</t>
  </si>
  <si>
    <t>Оказание поддержки юридическим и физическим лицам из числа коренных малочисленных народов Севера, ведущих традиционный образ жизни и осуществляющих традиционную хозяйственную деятельность</t>
  </si>
  <si>
    <t xml:space="preserve">Техническое облсуживание радиостанций, абонентская плата услуг радиосвязи и предоставление местного телефонного соединения с абонентского номера на территориях традиционного природопользования, установка дополнительного оборудования для обеспечения работы радиостанций </t>
  </si>
  <si>
    <t>1.1.4.</t>
  </si>
  <si>
    <t>1.1.5.</t>
  </si>
  <si>
    <t>1.1.6.</t>
  </si>
  <si>
    <t>1.1.7.</t>
  </si>
  <si>
    <t>1.1.8.</t>
  </si>
  <si>
    <t>1.1.9.</t>
  </si>
  <si>
    <t>1.1.10.</t>
  </si>
  <si>
    <t>1.1.11.</t>
  </si>
  <si>
    <t>Оказание единовременной материальной помощи на приобретение горюче-смазочных материалов</t>
  </si>
  <si>
    <t>Оказание мер социальной поддержки семьям оленеводов-частников района</t>
  </si>
  <si>
    <t>Формирование выставочного и сувенирного фондов изделий декоративно-прикладного творчества мастеров района, изготовление национальных костюмов, приобретение и изготовление национального спортивного инвентаря</t>
  </si>
  <si>
    <t>Почтовые и банковские переводы для перечисления выплат в рамках раздела</t>
  </si>
  <si>
    <t xml:space="preserve">Оказание мер социальной поддержки на оплату проживания лиц из числа коренных малочисленных народов Севера в гостиницах </t>
  </si>
  <si>
    <t xml:space="preserve">Оказание мер социальной поддержки на оплату проезда лицам из числа  коренных малочисленных народов Севера на внурирайонных маршрутах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</si>
  <si>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предоставлению единовременной финансовой помощи молодым специалистам из числа коренных малочисленных народов Севера, работающим в местах традиционного проживания и традиционной хозяйственной деятельности (далее - молодые специалисты), на обустройство быта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</si>
  <si>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осуществлению государственной поддержки  юридических и физических лиц из числа коренных малочисленных народов Севера,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приобретение северных оленей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</si>
  <si>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субсидированию продукции традиционной хозяйственной деятельности (пушнина, мясо диких животных, боровая дичь) по ставкам, утвержденным Правительством Ханты-Мансийского автономного округа - Югры  </t>
  </si>
  <si>
    <t>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компенсированию расходов на оплату обучения, проезда к месту нахождения организации, имеющей право проводить подготовку лиц в целях изучения правил безопасного обращения с оружием</t>
  </si>
  <si>
    <t>Организация и проведение мероприятий, направленных на содействие духовному и национально-культурному развитию коренных малочисленных народов Севера, сохранение традиционной культуры, народных промыслов и ремесел</t>
  </si>
  <si>
    <t xml:space="preserve">Мероприятие, проводимое в рамках районного традиционного Праздника охотника и оленевода </t>
  </si>
  <si>
    <t>2.1.2.</t>
  </si>
  <si>
    <t>2.1.3.</t>
  </si>
  <si>
    <t>2.1.4.</t>
  </si>
  <si>
    <t>2.1.5.</t>
  </si>
  <si>
    <t>Мероприятия, проводимые в рамках районного традиционного праздника "Прилет Вороны" в национальных населенных пунктах района</t>
  </si>
  <si>
    <t xml:space="preserve">Мероприятия, проводимые в рамках районного национального Праздника Обласа  </t>
  </si>
  <si>
    <t xml:space="preserve">Мероприятия, проводимые в рамках Международного дня коренных народов мира </t>
  </si>
  <si>
    <t xml:space="preserve">Мероприятия, проводимые в рамках районного национального праздника коренных народов Севера "Праздник Осени" </t>
  </si>
  <si>
    <t>2.1.6.</t>
  </si>
  <si>
    <t xml:space="preserve">Мероприятия, проводимые в рамках Декады "Коренные народы Севера" в национальных населенных пунктах района </t>
  </si>
  <si>
    <t>2.1.7.</t>
  </si>
  <si>
    <t>Организация транспортного обслуживания, доставка команд района на районные окржные и региональные мероприятия, перевозка экспонатов</t>
  </si>
  <si>
    <t>2.1.8.</t>
  </si>
  <si>
    <t>Изготовление информационных справочников, брошюр и буклетов</t>
  </si>
  <si>
    <t>1.1.2</t>
  </si>
  <si>
    <t>1.1.3.</t>
  </si>
  <si>
    <t xml:space="preserve">Ответственный исполнитель (управление по вопросам социальной сферы)
</t>
  </si>
  <si>
    <t xml:space="preserve">_______________________ </t>
  </si>
  <si>
    <t>в т.ч. иные источники финансирования</t>
  </si>
  <si>
    <t>наименование нормативного правового акта об утверждении муниципальной программы дата, номер (Постановление администрации района от 26.10.2018 № 2438)</t>
  </si>
  <si>
    <t xml:space="preserve">"Устойчивое развитие коренных малочисленных народов Севера в Нижневартовском районе" </t>
  </si>
  <si>
    <t xml:space="preserve">Увеличесние числа представителей коренных малочисленных народов Севера, которым предоставлены меры социальной поддержки (чел.)   </t>
  </si>
  <si>
    <t xml:space="preserve">Учеличение числа представителей коренных малочисленных народов Севера, участвующих в сохранении и возрождении традиционной культуры, народных промыслов, традиций и национальных видов спорта  </t>
  </si>
  <si>
    <t>Увеличение числа представителей коренных малочисленных народов Севера, ведущих традиционный образ жизни, занимающихся традиционными видами деятельности коренных малочисленных народов Севера, проживающих в районе (чел.)</t>
  </si>
  <si>
    <t>Увеличение количества национальных общин, осуществляющих традиционное хозяйствование  и занимающихся традиционными промыслами коренных малочисленных народов Севера (ед.)видами деятельности коренных малочисленных народов Севера, проживающих в районе (чел.)</t>
  </si>
  <si>
    <t>Начальник управления по вопросам социальной сферы ______________________</t>
  </si>
  <si>
    <t>Ведущий специалист отдела по делам малочисленных народов Севера____________</t>
  </si>
  <si>
    <t>О.Г. Дурова</t>
  </si>
  <si>
    <t xml:space="preserve">Специалист  департамента финансов администрации района___________________ А.О. Горшенко  </t>
  </si>
  <si>
    <t>Руководитель  структурного подзразделения администрации района _____________ О.Г. Дурова</t>
  </si>
  <si>
    <t>Значение показателя на 2020 год</t>
  </si>
  <si>
    <t xml:space="preserve">В.Н. Толмачева </t>
  </si>
  <si>
    <t>8 (3466) 498703</t>
  </si>
  <si>
    <t xml:space="preserve">Целевые показатели муниципальной программы"Устойчивое развитие коренных малочисленных народов Севера в Нижневартовском районе" </t>
  </si>
  <si>
    <t>план на 2020 год *</t>
  </si>
  <si>
    <t xml:space="preserve"> *- финансовые затраты, предусмотренные в 2020 году на реализацию муниципальной программы по состоянию на 01.01.2020 отражают плановые объемы финансирования мероприятий с января по декабрь 2020 года,  по состоянию на 01.02.2020и далее отражается фактическое исполнение расходных обязательств суммированное с плановыми объемами последующих периодов.</t>
  </si>
  <si>
    <t>Результат реализации. Причины отклонения  фактического исполнения от запланированного</t>
  </si>
  <si>
    <t>Итого по основному мероприятию1</t>
  </si>
  <si>
    <t>Итого по основному мероприятию 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</si>
</sst>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0.000"/>
    <numFmt numFmtId="176" formatCode="_-* #,##0.0_р_._-;\-* #,##0.0_р_._-;_-* &quot;-&quot;?_р_._-;_-@_-"/>
    <numFmt numFmtId="177" formatCode="#,##0_ ;\-#,##0\ "/>
    <numFmt numFmtId="178" formatCode="#,##0.00_ ;\-#,##0.00\ "/>
    <numFmt numFmtId="179" formatCode="0.000"/>
    <numFmt numFmtId="180" formatCode="0.0000"/>
    <numFmt numFmtId="181" formatCode="0.00000"/>
    <numFmt numFmtId="182" formatCode="[$-FC19]d\ mmmm\ yyyy\ &quot;г.&quot;"/>
  </numFmts>
  <fonts count="57">
    <font>
      <sz val="11"/>
      <color theme="1"/>
      <name val="Calibri"/>
      <family val="2"/>
    </font>
    <font>
      <sz val="11"/>
      <color indexed="8"/>
      <name val="Calibri"/>
      <family val="2"/>
    </font>
    <font>
      <b/>
      <sz val="10"/>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sz val="11"/>
      <name val="Times New Roman"/>
      <family val="1"/>
    </font>
    <font>
      <vertAlign val="subscript"/>
      <sz val="10"/>
      <color indexed="8"/>
      <name val="Times New Roman"/>
      <family val="1"/>
    </font>
    <font>
      <b/>
      <vertAlign val="subscript"/>
      <sz val="10"/>
      <color indexed="8"/>
      <name val="Times New Roman"/>
      <family val="1"/>
    </font>
    <font>
      <vertAlign val="subscript"/>
      <sz val="10"/>
      <name val="Times New Roman"/>
      <family val="1"/>
    </font>
    <font>
      <sz val="8"/>
      <name val="Times New Roman"/>
      <family val="1"/>
    </font>
    <font>
      <b/>
      <sz val="8"/>
      <name val="Aharoni"/>
      <family val="0"/>
    </font>
    <font>
      <sz val="8.3"/>
      <name val="Times New Roman"/>
      <family val="1"/>
    </font>
    <font>
      <b/>
      <sz val="12"/>
      <name val="Times New Roman"/>
      <family val="1"/>
    </font>
    <font>
      <sz val="12"/>
      <name val="Times New Roman"/>
      <family val="1"/>
    </font>
    <font>
      <b/>
      <sz val="11"/>
      <name val="Times New Roman"/>
      <family val="1"/>
    </font>
    <font>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bottom/>
    </border>
    <border>
      <left style="thin"/>
      <right/>
      <top/>
      <bottom/>
    </border>
    <border>
      <left style="thin"/>
      <right style="thin"/>
      <top style="thin"/>
      <bottom/>
    </border>
    <border>
      <left style="medium"/>
      <right style="thin"/>
      <top style="thin"/>
      <bottom style="medium"/>
    </border>
    <border>
      <left style="thin"/>
      <right style="thin"/>
      <top style="thin"/>
      <bottom style="medium"/>
    </border>
    <border>
      <left style="medium"/>
      <right style="thin"/>
      <top/>
      <bottom style="thin"/>
    </border>
    <border>
      <left style="thin"/>
      <right/>
      <top/>
      <bottom style="thin"/>
    </border>
    <border>
      <left style="medium"/>
      <right style="thin"/>
      <top style="thin"/>
      <bottom style="thin"/>
    </border>
    <border>
      <left style="thin"/>
      <right/>
      <top style="thin"/>
      <bottom style="medium"/>
    </border>
    <border>
      <left/>
      <right style="thin"/>
      <top/>
      <bottom/>
    </border>
    <border>
      <left style="dotted"/>
      <right style="dotted"/>
      <top/>
      <bottom/>
    </border>
    <border>
      <left style="medium"/>
      <right style="thin"/>
      <top style="thin"/>
      <bottom/>
    </border>
    <border>
      <left style="thin"/>
      <right/>
      <top style="thin"/>
      <bottom/>
    </border>
    <border>
      <left/>
      <right/>
      <top style="thin"/>
      <bottom/>
    </border>
    <border>
      <left style="thin"/>
      <right style="medium"/>
      <top style="thin"/>
      <bottom/>
    </border>
    <border>
      <left/>
      <right style="thin"/>
      <top style="thin"/>
      <bottom/>
    </border>
    <border>
      <left style="thin"/>
      <right style="dotted"/>
      <top style="thin"/>
      <bottom>
        <color indexed="63"/>
      </bottom>
    </border>
    <border>
      <left style="dotted"/>
      <right style="dotted"/>
      <top style="thin"/>
      <bottom/>
    </border>
    <border>
      <left/>
      <right style="dotted"/>
      <top style="thin"/>
      <bottom/>
    </border>
    <border>
      <left/>
      <right/>
      <top/>
      <bottom style="medium"/>
    </border>
    <border>
      <left style="thin"/>
      <right/>
      <top style="thin"/>
      <bottom style="dotted"/>
    </border>
    <border>
      <left style="thin"/>
      <right style="thin"/>
      <top style="thin"/>
      <bottom style="dotted"/>
    </border>
    <border>
      <left/>
      <right style="dotted"/>
      <top style="thin"/>
      <bottom style="dotted"/>
    </border>
    <border>
      <left style="dotted"/>
      <right style="dotted"/>
      <top style="thin"/>
      <bottom style="dotted"/>
    </border>
    <border>
      <left/>
      <right/>
      <top style="thin"/>
      <bottom style="dotted"/>
    </border>
    <border>
      <left style="dotted"/>
      <right/>
      <top style="thin"/>
      <bottom style="dotted"/>
    </border>
    <border>
      <left style="thin"/>
      <right style="thin"/>
      <top style="dotted"/>
      <bottom/>
    </border>
    <border>
      <left style="thin"/>
      <right style="dotted"/>
      <top style="thin"/>
      <bottom style="dotted"/>
    </border>
    <border>
      <left style="dotted"/>
      <right/>
      <top style="thin"/>
      <bottom/>
    </border>
    <border>
      <left style="dotted"/>
      <right style="thin"/>
      <top style="thin"/>
      <bottom/>
    </border>
    <border>
      <left/>
      <right style="dotted"/>
      <top/>
      <bottom style="thin"/>
    </border>
    <border>
      <left style="dotted"/>
      <right/>
      <top/>
      <bottom style="thin"/>
    </border>
    <border>
      <left style="dotted"/>
      <right style="dotted"/>
      <top/>
      <bottom style="thin"/>
    </border>
    <border>
      <left/>
      <right style="thin"/>
      <top style="thin"/>
      <bottom style="dotted"/>
    </border>
    <border>
      <left/>
      <right style="dotted"/>
      <top style="thin"/>
      <bottom style="thin"/>
    </border>
    <border>
      <left style="dotted"/>
      <right/>
      <top style="thin"/>
      <bottom style="thin"/>
    </border>
    <border>
      <left style="thin"/>
      <right style="dotted"/>
      <top style="thin"/>
      <bottom style="thin"/>
    </border>
    <border>
      <left style="thin"/>
      <right style="dotted"/>
      <top/>
      <bottom style="thin"/>
    </border>
    <border>
      <left style="thin"/>
      <right style="thin"/>
      <top/>
      <bottom style="dotted"/>
    </border>
    <border>
      <left style="dotted"/>
      <right style="dotted"/>
      <top style="thin"/>
      <bottom style="thin"/>
    </border>
    <border>
      <left style="dotted"/>
      <right style="thin"/>
      <top style="thin"/>
      <bottom style="thin"/>
    </border>
    <border>
      <left style="dotted"/>
      <right style="thin"/>
      <top style="thin"/>
      <bottom style="dotted"/>
    </border>
    <border>
      <left style="medium"/>
      <right style="thin"/>
      <top/>
      <bottom/>
    </border>
    <border>
      <left style="medium"/>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style="thin"/>
      <right style="medium"/>
      <top/>
      <bottom/>
    </border>
    <border>
      <left style="thin"/>
      <right style="medium"/>
      <top/>
      <bottom style="thin"/>
    </border>
    <border>
      <left style="thin"/>
      <right style="thin"/>
      <top style="medium"/>
      <bottom/>
    </border>
    <border>
      <left style="medium"/>
      <right/>
      <top style="medium"/>
      <bottom/>
    </border>
    <border>
      <left style="medium"/>
      <right/>
      <top/>
      <bottom/>
    </border>
    <border>
      <left style="medium"/>
      <right/>
      <top/>
      <bottom style="thin"/>
    </border>
    <border>
      <left/>
      <right style="medium"/>
      <top/>
      <bottom style="thin"/>
    </border>
    <border>
      <left style="medium"/>
      <right/>
      <top style="thin"/>
      <bottom/>
    </border>
    <border>
      <left style="thin"/>
      <right style="thin"/>
      <top style="medium"/>
      <bottom style="thin"/>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71">
    <xf numFmtId="0" fontId="0" fillId="0" borderId="0" xfId="0" applyFont="1" applyAlignment="1">
      <alignment/>
    </xf>
    <xf numFmtId="0" fontId="53" fillId="0" borderId="0" xfId="0" applyFont="1" applyAlignment="1" applyProtection="1">
      <alignment vertical="center"/>
      <protection hidden="1"/>
    </xf>
    <xf numFmtId="172" fontId="54" fillId="0" borderId="10" xfId="0" applyNumberFormat="1" applyFont="1" applyBorder="1" applyAlignment="1" applyProtection="1">
      <alignment horizontal="center" vertical="top" wrapText="1"/>
      <protection hidden="1"/>
    </xf>
    <xf numFmtId="172" fontId="54" fillId="2" borderId="10" xfId="0" applyNumberFormat="1" applyFont="1" applyFill="1" applyBorder="1" applyAlignment="1" applyProtection="1">
      <alignment horizontal="center" vertical="top" wrapText="1"/>
      <protection hidden="1"/>
    </xf>
    <xf numFmtId="172" fontId="2" fillId="0" borderId="10" xfId="0" applyNumberFormat="1" applyFont="1" applyFill="1" applyBorder="1" applyAlignment="1" applyProtection="1">
      <alignment horizontal="left" vertical="center" wrapText="1"/>
      <protection hidden="1"/>
    </xf>
    <xf numFmtId="172" fontId="3" fillId="0" borderId="10" xfId="0" applyNumberFormat="1" applyFont="1" applyFill="1" applyBorder="1" applyAlignment="1" applyProtection="1">
      <alignment horizontal="left" vertical="center" wrapText="1"/>
      <protection hidden="1"/>
    </xf>
    <xf numFmtId="172" fontId="54" fillId="0" borderId="0" xfId="0" applyNumberFormat="1" applyFont="1" applyAlignment="1" applyProtection="1">
      <alignment vertical="center"/>
      <protection hidden="1"/>
    </xf>
    <xf numFmtId="172" fontId="54" fillId="2" borderId="0" xfId="0" applyNumberFormat="1" applyFont="1" applyFill="1" applyAlignment="1" applyProtection="1">
      <alignment vertical="center"/>
      <protection hidden="1"/>
    </xf>
    <xf numFmtId="172" fontId="4" fillId="0" borderId="10" xfId="0" applyNumberFormat="1" applyFont="1" applyFill="1" applyBorder="1" applyAlignment="1" applyProtection="1">
      <alignment horizontal="left" vertical="center" wrapText="1"/>
      <protection hidden="1"/>
    </xf>
    <xf numFmtId="172" fontId="54" fillId="0" borderId="11" xfId="0" applyNumberFormat="1" applyFont="1" applyBorder="1" applyAlignment="1" applyProtection="1">
      <alignment vertical="center"/>
      <protection hidden="1"/>
    </xf>
    <xf numFmtId="172" fontId="54" fillId="0" borderId="12" xfId="0" applyNumberFormat="1" applyFont="1" applyBorder="1" applyAlignment="1" applyProtection="1">
      <alignment horizontal="center" vertical="top" wrapText="1"/>
      <protection hidden="1"/>
    </xf>
    <xf numFmtId="172" fontId="54" fillId="0" borderId="11" xfId="0" applyNumberFormat="1" applyFont="1" applyBorder="1" applyAlignment="1" applyProtection="1">
      <alignment horizontal="center" vertical="top" wrapText="1"/>
      <protection hidden="1"/>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4"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6" fillId="0" borderId="13" xfId="0" applyFont="1" applyBorder="1" applyAlignment="1">
      <alignment vertical="top" wrapText="1"/>
    </xf>
    <xf numFmtId="0" fontId="5" fillId="0" borderId="0" xfId="0" applyFont="1" applyAlignment="1">
      <alignment wrapText="1"/>
    </xf>
    <xf numFmtId="172" fontId="54" fillId="0" borderId="11" xfId="0" applyNumberFormat="1" applyFont="1" applyBorder="1" applyAlignment="1" applyProtection="1">
      <alignment horizontal="center" vertical="top" wrapText="1"/>
      <protection hidden="1"/>
    </xf>
    <xf numFmtId="0" fontId="4" fillId="0" borderId="10" xfId="0" applyFont="1" applyFill="1" applyBorder="1" applyAlignment="1">
      <alignment horizontal="center" vertical="center" wrapText="1"/>
    </xf>
    <xf numFmtId="174" fontId="4" fillId="0" borderId="10" xfId="59" applyNumberFormat="1" applyFont="1" applyFill="1" applyBorder="1" applyAlignment="1">
      <alignment horizontal="right" vertical="center" wrapText="1"/>
    </xf>
    <xf numFmtId="0" fontId="2" fillId="0" borderId="10"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175" fontId="11" fillId="0" borderId="0" xfId="0" applyNumberFormat="1" applyFont="1" applyFill="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2" fillId="0" borderId="15" xfId="0" applyFont="1" applyBorder="1" applyAlignment="1">
      <alignment/>
    </xf>
    <xf numFmtId="0" fontId="4" fillId="0" borderId="15" xfId="0" applyFont="1" applyBorder="1" applyAlignment="1">
      <alignment horizontal="center"/>
    </xf>
    <xf numFmtId="0" fontId="4"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vertical="top" wrapText="1"/>
    </xf>
    <xf numFmtId="0" fontId="4" fillId="0" borderId="12" xfId="0" applyFont="1" applyBorder="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2" fillId="0" borderId="16" xfId="0" applyFont="1" applyFill="1" applyBorder="1" applyAlignment="1">
      <alignment vertical="top"/>
    </xf>
    <xf numFmtId="174" fontId="11" fillId="0" borderId="10" xfId="59" applyNumberFormat="1" applyFont="1" applyFill="1" applyBorder="1" applyAlignment="1">
      <alignment horizontal="center" vertical="center" wrapText="1"/>
    </xf>
    <xf numFmtId="0" fontId="11" fillId="33" borderId="0" xfId="52" applyFont="1" applyFill="1" applyBorder="1" applyAlignment="1">
      <alignment horizontal="center" vertical="center" wrapText="1"/>
      <protection/>
    </xf>
    <xf numFmtId="0" fontId="11" fillId="33" borderId="10" xfId="0" applyFont="1" applyFill="1" applyBorder="1" applyAlignment="1">
      <alignment horizontal="center" vertical="center"/>
    </xf>
    <xf numFmtId="0" fontId="11" fillId="33" borderId="10" xfId="52" applyFont="1" applyFill="1" applyBorder="1" applyAlignment="1">
      <alignment horizontal="center" vertical="center" wrapText="1"/>
      <protection/>
    </xf>
    <xf numFmtId="0" fontId="12" fillId="33" borderId="10" xfId="52" applyFont="1" applyFill="1" applyBorder="1" applyAlignment="1">
      <alignment horizontal="center" vertical="center" wrapText="1"/>
      <protection/>
    </xf>
    <xf numFmtId="0" fontId="4" fillId="33" borderId="10" xfId="0" applyFont="1" applyFill="1" applyBorder="1" applyAlignment="1">
      <alignment horizontal="center" vertical="top" wrapText="1"/>
    </xf>
    <xf numFmtId="0" fontId="4" fillId="33" borderId="0" xfId="0" applyFont="1" applyFill="1" applyBorder="1" applyAlignment="1">
      <alignment horizontal="center"/>
    </xf>
    <xf numFmtId="0" fontId="11" fillId="33" borderId="0" xfId="0" applyFont="1" applyFill="1" applyAlignment="1">
      <alignment horizontal="center" vertical="center"/>
    </xf>
    <xf numFmtId="0" fontId="4"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9" xfId="0" applyFont="1" applyFill="1" applyBorder="1" applyAlignment="1">
      <alignment horizontal="center"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33" borderId="13" xfId="0" applyFont="1" applyFill="1" applyBorder="1" applyAlignment="1">
      <alignment horizontal="center" vertical="center" wrapText="1"/>
    </xf>
    <xf numFmtId="173" fontId="11" fillId="0" borderId="10" xfId="0" applyNumberFormat="1" applyFont="1" applyBorder="1" applyAlignment="1">
      <alignment horizontal="center" vertical="center" wrapText="1"/>
    </xf>
    <xf numFmtId="0" fontId="4" fillId="0" borderId="0" xfId="0" applyFont="1" applyFill="1" applyAlignment="1">
      <alignment horizontal="center"/>
    </xf>
    <xf numFmtId="0" fontId="11" fillId="0" borderId="10" xfId="0" applyFont="1" applyFill="1" applyBorder="1" applyAlignment="1">
      <alignment vertical="center" wrapText="1"/>
    </xf>
    <xf numFmtId="0" fontId="13" fillId="0" borderId="0" xfId="0" applyFont="1" applyAlignment="1">
      <alignment horizontal="center" vertical="center" wrapText="1"/>
    </xf>
    <xf numFmtId="0" fontId="54" fillId="0" borderId="19" xfId="0" applyFont="1" applyFill="1" applyBorder="1" applyAlignment="1">
      <alignment horizontal="center" wrapText="1"/>
    </xf>
    <xf numFmtId="0" fontId="15" fillId="0" borderId="0" xfId="0" applyFont="1" applyFill="1" applyBorder="1" applyAlignment="1" applyProtection="1">
      <alignment vertical="center"/>
      <protection/>
    </xf>
    <xf numFmtId="0" fontId="4" fillId="0" borderId="0" xfId="0" applyFont="1" applyFill="1" applyBorder="1" applyAlignment="1" applyProtection="1">
      <alignment horizontal="left"/>
      <protection/>
    </xf>
    <xf numFmtId="3" fontId="7" fillId="0" borderId="0" xfId="0" applyNumberFormat="1" applyFont="1" applyAlignment="1">
      <alignment horizontal="center" vertical="center"/>
    </xf>
    <xf numFmtId="0" fontId="7" fillId="0" borderId="0" xfId="0" applyFont="1" applyAlignment="1">
      <alignment/>
    </xf>
    <xf numFmtId="0" fontId="14" fillId="0" borderId="0" xfId="0" applyFont="1" applyAlignment="1">
      <alignment horizontal="center" vertical="top" wrapText="1"/>
    </xf>
    <xf numFmtId="0" fontId="15" fillId="0" borderId="0" xfId="0" applyFont="1" applyAlignment="1">
      <alignment/>
    </xf>
    <xf numFmtId="3" fontId="4" fillId="0" borderId="0" xfId="0" applyNumberFormat="1" applyFont="1" applyAlignment="1">
      <alignment horizontal="center" vertical="center"/>
    </xf>
    <xf numFmtId="0" fontId="4" fillId="0" borderId="0" xfId="0" applyFont="1" applyAlignment="1">
      <alignment/>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4" fillId="0" borderId="21" xfId="0" applyFont="1" applyBorder="1" applyAlignment="1">
      <alignment horizontal="center" vertical="top" wrapText="1"/>
    </xf>
    <xf numFmtId="0" fontId="11" fillId="0" borderId="0" xfId="0" applyFont="1" applyAlignment="1">
      <alignment/>
    </xf>
    <xf numFmtId="3" fontId="4" fillId="0" borderId="22" xfId="0" applyNumberFormat="1" applyFont="1" applyBorder="1" applyAlignment="1" applyProtection="1">
      <alignment horizontal="center" vertical="top" wrapText="1"/>
      <protection locked="0"/>
    </xf>
    <xf numFmtId="0" fontId="4" fillId="0" borderId="14" xfId="0" applyFont="1" applyBorder="1" applyAlignment="1" applyProtection="1">
      <alignment vertical="top" wrapText="1"/>
      <protection locked="0"/>
    </xf>
    <xf numFmtId="177" fontId="4" fillId="0" borderId="14" xfId="59" applyNumberFormat="1" applyFont="1" applyBorder="1" applyAlignment="1">
      <alignment horizontal="center" vertical="top" wrapText="1"/>
    </xf>
    <xf numFmtId="177" fontId="4" fillId="0" borderId="23" xfId="59" applyNumberFormat="1" applyFont="1" applyBorder="1" applyAlignment="1">
      <alignment horizontal="center" vertical="top" wrapText="1"/>
    </xf>
    <xf numFmtId="178" fontId="4" fillId="0" borderId="23" xfId="59" applyNumberFormat="1" applyFont="1" applyBorder="1" applyAlignment="1">
      <alignment horizontal="center" vertical="top" wrapText="1"/>
    </xf>
    <xf numFmtId="3" fontId="4" fillId="0" borderId="24" xfId="0" applyNumberFormat="1" applyFont="1" applyBorder="1" applyAlignment="1" applyProtection="1">
      <alignment horizontal="center" vertical="top" wrapText="1"/>
      <protection locked="0"/>
    </xf>
    <xf numFmtId="0" fontId="4" fillId="0" borderId="10" xfId="0" applyFont="1" applyBorder="1" applyAlignment="1" applyProtection="1">
      <alignment vertical="top" wrapText="1"/>
      <protection locked="0"/>
    </xf>
    <xf numFmtId="177" fontId="4" fillId="0" borderId="10" xfId="59" applyNumberFormat="1" applyFont="1" applyBorder="1" applyAlignment="1">
      <alignment horizontal="center" vertical="top" wrapText="1"/>
    </xf>
    <xf numFmtId="177" fontId="4" fillId="0" borderId="13" xfId="59" applyNumberFormat="1" applyFont="1" applyBorder="1" applyAlignment="1">
      <alignment horizontal="center" vertical="top" wrapText="1"/>
    </xf>
    <xf numFmtId="172" fontId="4" fillId="0" borderId="0" xfId="0" applyNumberFormat="1" applyFont="1" applyFill="1" applyBorder="1" applyAlignment="1">
      <alignment horizontal="justify" vertical="top" wrapText="1"/>
    </xf>
    <xf numFmtId="0" fontId="54" fillId="0" borderId="0" xfId="0" applyFont="1" applyBorder="1" applyAlignment="1">
      <alignment horizontal="justify" vertical="top" wrapText="1"/>
    </xf>
    <xf numFmtId="0" fontId="4" fillId="0" borderId="0" xfId="0" applyFont="1" applyFill="1" applyBorder="1" applyAlignment="1">
      <alignment horizontal="justify" vertical="top"/>
    </xf>
    <xf numFmtId="0" fontId="55" fillId="0" borderId="0" xfId="0" applyFont="1" applyBorder="1" applyAlignment="1">
      <alignment horizontal="justify" vertical="top" wrapText="1"/>
    </xf>
    <xf numFmtId="0" fontId="15" fillId="0" borderId="0" xfId="0" applyFont="1" applyFill="1" applyBorder="1" applyAlignment="1">
      <alignment horizontal="justify" vertical="top"/>
    </xf>
    <xf numFmtId="0" fontId="55" fillId="0" borderId="0" xfId="0" applyFont="1" applyBorder="1" applyAlignment="1">
      <alignment horizontal="left" vertical="top"/>
    </xf>
    <xf numFmtId="0" fontId="15" fillId="0" borderId="0" xfId="0" applyFont="1" applyFill="1" applyBorder="1" applyAlignment="1" applyProtection="1">
      <alignment horizontal="left"/>
      <protection/>
    </xf>
    <xf numFmtId="172" fontId="15" fillId="0" borderId="0" xfId="0" applyNumberFormat="1" applyFont="1" applyFill="1" applyBorder="1" applyAlignment="1" applyProtection="1">
      <alignment horizontal="left"/>
      <protection/>
    </xf>
    <xf numFmtId="0" fontId="15" fillId="0" borderId="0" xfId="0" applyFont="1" applyFill="1" applyAlignment="1" applyProtection="1">
      <alignment vertical="center"/>
      <protection/>
    </xf>
    <xf numFmtId="0" fontId="15" fillId="0" borderId="0" xfId="0" applyFont="1" applyFill="1" applyAlignment="1" applyProtection="1">
      <alignment horizontal="left" vertical="center"/>
      <protection/>
    </xf>
    <xf numFmtId="0" fontId="15" fillId="0" borderId="0" xfId="0" applyFont="1" applyFill="1" applyAlignment="1" applyProtection="1">
      <alignment horizontal="right" vertical="center"/>
      <protection/>
    </xf>
    <xf numFmtId="172" fontId="15" fillId="0" borderId="0" xfId="59" applyNumberFormat="1" applyFont="1" applyFill="1" applyBorder="1" applyAlignment="1" applyProtection="1">
      <alignment vertical="center" wrapText="1"/>
      <protection/>
    </xf>
    <xf numFmtId="0" fontId="4" fillId="0" borderId="25" xfId="0" applyFont="1" applyBorder="1" applyAlignment="1">
      <alignment horizontal="center" vertical="top" wrapText="1"/>
    </xf>
    <xf numFmtId="0" fontId="4" fillId="0" borderId="10" xfId="0" applyFont="1" applyBorder="1" applyAlignment="1">
      <alignment/>
    </xf>
    <xf numFmtId="0" fontId="7" fillId="0" borderId="0" xfId="0" applyFont="1" applyFill="1" applyBorder="1" applyAlignment="1" applyProtection="1">
      <alignment horizontal="center" vertical="top"/>
      <protection/>
    </xf>
    <xf numFmtId="172" fontId="7" fillId="0" borderId="13" xfId="0" applyNumberFormat="1" applyFont="1" applyFill="1" applyBorder="1" applyAlignment="1" applyProtection="1">
      <alignment horizontal="center" vertical="top" wrapText="1"/>
      <protection/>
    </xf>
    <xf numFmtId="172" fontId="7" fillId="0" borderId="10" xfId="0" applyNumberFormat="1" applyFont="1" applyFill="1" applyBorder="1" applyAlignment="1" applyProtection="1">
      <alignment horizontal="center" vertical="top" wrapText="1"/>
      <protection/>
    </xf>
    <xf numFmtId="10" fontId="7" fillId="0" borderId="11" xfId="0" applyNumberFormat="1" applyFont="1" applyFill="1" applyBorder="1" applyAlignment="1" applyProtection="1">
      <alignment horizontal="center" vertical="top" wrapText="1"/>
      <protection/>
    </xf>
    <xf numFmtId="172" fontId="7" fillId="0" borderId="0" xfId="0" applyNumberFormat="1" applyFont="1" applyFill="1" applyBorder="1" applyAlignment="1" applyProtection="1">
      <alignment horizontal="center" vertical="top" wrapText="1"/>
      <protection/>
    </xf>
    <xf numFmtId="10" fontId="7" fillId="0" borderId="26" xfId="0" applyNumberFormat="1" applyFont="1" applyFill="1" applyBorder="1" applyAlignment="1" applyProtection="1">
      <alignment horizontal="center" vertical="top" wrapText="1"/>
      <protection/>
    </xf>
    <xf numFmtId="172" fontId="7" fillId="0" borderId="18" xfId="0" applyNumberFormat="1" applyFont="1" applyFill="1" applyBorder="1" applyAlignment="1" applyProtection="1">
      <alignment horizontal="center" vertical="top" wrapText="1"/>
      <protection/>
    </xf>
    <xf numFmtId="172" fontId="7" fillId="0" borderId="27" xfId="0" applyNumberFormat="1" applyFont="1" applyFill="1" applyBorder="1" applyAlignment="1" applyProtection="1">
      <alignment horizontal="center" vertical="top" wrapText="1"/>
      <protection/>
    </xf>
    <xf numFmtId="0" fontId="7" fillId="0" borderId="2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1" fontId="7" fillId="0" borderId="30" xfId="0" applyNumberFormat="1"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protection/>
    </xf>
    <xf numFmtId="1" fontId="7" fillId="0" borderId="19" xfId="0" applyNumberFormat="1" applyFont="1" applyFill="1" applyBorder="1" applyAlignment="1" applyProtection="1">
      <alignment horizontal="center" vertical="center" wrapText="1"/>
      <protection/>
    </xf>
    <xf numFmtId="1"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horizontal="center" vertical="center" wrapText="1"/>
      <protection/>
    </xf>
    <xf numFmtId="10" fontId="7" fillId="0" borderId="10" xfId="0" applyNumberFormat="1" applyFont="1" applyFill="1" applyBorder="1" applyAlignment="1" applyProtection="1">
      <alignment horizontal="center" vertical="top" wrapText="1"/>
      <protection/>
    </xf>
    <xf numFmtId="1" fontId="7" fillId="0" borderId="10" xfId="0" applyNumberFormat="1" applyFont="1" applyFill="1" applyBorder="1" applyAlignment="1" applyProtection="1">
      <alignment horizontal="center" vertical="center" wrapText="1"/>
      <protection/>
    </xf>
    <xf numFmtId="0" fontId="7" fillId="0" borderId="0" xfId="0" applyFont="1" applyFill="1" applyAlignment="1" applyProtection="1">
      <alignment horizontal="center" vertical="center"/>
      <protection/>
    </xf>
    <xf numFmtId="2" fontId="7" fillId="0" borderId="0" xfId="0" applyNumberFormat="1" applyFont="1" applyFill="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172" fontId="16" fillId="0" borderId="10" xfId="0" applyNumberFormat="1" applyFont="1" applyFill="1" applyBorder="1" applyAlignment="1" applyProtection="1">
      <alignment horizontal="center" vertical="top" wrapText="1"/>
      <protection/>
    </xf>
    <xf numFmtId="2" fontId="7" fillId="0" borderId="10" xfId="59" applyNumberFormat="1" applyFont="1" applyFill="1" applyBorder="1" applyAlignment="1" applyProtection="1">
      <alignment horizontal="center" vertical="top" wrapText="1"/>
      <protection/>
    </xf>
    <xf numFmtId="2" fontId="16" fillId="0" borderId="10" xfId="59" applyNumberFormat="1" applyFont="1" applyFill="1" applyBorder="1" applyAlignment="1" applyProtection="1">
      <alignment horizontal="center" vertical="top" wrapText="1"/>
      <protection/>
    </xf>
    <xf numFmtId="172" fontId="16" fillId="0" borderId="10" xfId="59" applyNumberFormat="1" applyFont="1" applyFill="1" applyBorder="1" applyAlignment="1" applyProtection="1">
      <alignment horizontal="center" vertical="top" wrapText="1"/>
      <protection/>
    </xf>
    <xf numFmtId="2" fontId="16" fillId="0" borderId="13" xfId="59" applyNumberFormat="1" applyFont="1" applyFill="1" applyBorder="1" applyAlignment="1" applyProtection="1">
      <alignment horizontal="center" vertical="top" wrapText="1"/>
      <protection/>
    </xf>
    <xf numFmtId="2" fontId="16" fillId="0" borderId="11" xfId="59" applyNumberFormat="1" applyFont="1" applyFill="1" applyBorder="1" applyAlignment="1" applyProtection="1">
      <alignment horizontal="center" vertical="top" wrapText="1"/>
      <protection/>
    </xf>
    <xf numFmtId="1" fontId="16" fillId="0" borderId="10" xfId="59" applyNumberFormat="1" applyFont="1" applyFill="1" applyBorder="1" applyAlignment="1" applyProtection="1">
      <alignment horizontal="center" vertical="top" wrapText="1"/>
      <protection/>
    </xf>
    <xf numFmtId="0" fontId="7" fillId="0" borderId="10" xfId="0" applyFont="1" applyFill="1" applyBorder="1" applyAlignment="1" applyProtection="1">
      <alignment horizontal="center" vertical="center"/>
      <protection/>
    </xf>
    <xf numFmtId="0" fontId="53" fillId="0" borderId="10" xfId="0" applyFont="1" applyBorder="1" applyAlignment="1">
      <alignment horizontal="center" vertical="top" wrapText="1"/>
    </xf>
    <xf numFmtId="2" fontId="7" fillId="0" borderId="11" xfId="59" applyNumberFormat="1" applyFont="1" applyFill="1" applyBorder="1" applyAlignment="1" applyProtection="1">
      <alignment horizontal="center" vertical="top" wrapText="1"/>
      <protection/>
    </xf>
    <xf numFmtId="172" fontId="7" fillId="0" borderId="29" xfId="59" applyNumberFormat="1" applyFont="1" applyFill="1" applyBorder="1" applyAlignment="1" applyProtection="1">
      <alignment horizontal="center" vertical="top" wrapText="1"/>
      <protection/>
    </xf>
    <xf numFmtId="2" fontId="7" fillId="0" borderId="37" xfId="59" applyNumberFormat="1" applyFont="1" applyFill="1" applyBorder="1" applyAlignment="1" applyProtection="1">
      <alignment horizontal="center" vertical="top" wrapText="1"/>
      <protection/>
    </xf>
    <xf numFmtId="2" fontId="7" fillId="0" borderId="38" xfId="59" applyNumberFormat="1" applyFont="1" applyFill="1" applyBorder="1" applyAlignment="1" applyProtection="1">
      <alignment horizontal="center" vertical="top" wrapText="1"/>
      <protection/>
    </xf>
    <xf numFmtId="172" fontId="7" fillId="0" borderId="38" xfId="59" applyNumberFormat="1" applyFont="1" applyFill="1" applyBorder="1" applyAlignment="1" applyProtection="1">
      <alignment horizontal="center" vertical="top" wrapText="1"/>
      <protection/>
    </xf>
    <xf numFmtId="1" fontId="7" fillId="0" borderId="38" xfId="59" applyNumberFormat="1" applyFont="1" applyFill="1" applyBorder="1" applyAlignment="1" applyProtection="1">
      <alignment horizontal="center" vertical="top" wrapText="1"/>
      <protection/>
    </xf>
    <xf numFmtId="1" fontId="7" fillId="0" borderId="10" xfId="59" applyNumberFormat="1" applyFont="1" applyFill="1" applyBorder="1" applyAlignment="1" applyProtection="1">
      <alignment horizontal="center" vertical="top" wrapText="1"/>
      <protection/>
    </xf>
    <xf numFmtId="2" fontId="7" fillId="0" borderId="39" xfId="59" applyNumberFormat="1" applyFont="1" applyFill="1" applyBorder="1" applyAlignment="1" applyProtection="1">
      <alignment horizontal="center" vertical="top" wrapText="1"/>
      <protection/>
    </xf>
    <xf numFmtId="2" fontId="7" fillId="0" borderId="40" xfId="59" applyNumberFormat="1" applyFont="1" applyFill="1" applyBorder="1" applyAlignment="1" applyProtection="1">
      <alignment horizontal="center" vertical="top" wrapText="1"/>
      <protection/>
    </xf>
    <xf numFmtId="2" fontId="7" fillId="0" borderId="41" xfId="59" applyNumberFormat="1" applyFont="1" applyFill="1" applyBorder="1" applyAlignment="1" applyProtection="1">
      <alignment horizontal="center" vertical="top" wrapText="1"/>
      <protection/>
    </xf>
    <xf numFmtId="2" fontId="7" fillId="0" borderId="42" xfId="59" applyNumberFormat="1" applyFont="1" applyFill="1" applyBorder="1" applyAlignment="1" applyProtection="1">
      <alignment horizontal="center" vertical="top" wrapText="1"/>
      <protection/>
    </xf>
    <xf numFmtId="1" fontId="7" fillId="0" borderId="37" xfId="59" applyNumberFormat="1" applyFont="1" applyFill="1" applyBorder="1" applyAlignment="1" applyProtection="1">
      <alignment horizontal="center" vertical="top" wrapText="1"/>
      <protection/>
    </xf>
    <xf numFmtId="172" fontId="16" fillId="0" borderId="14" xfId="59" applyNumberFormat="1" applyFont="1" applyFill="1" applyBorder="1" applyAlignment="1" applyProtection="1">
      <alignment horizontal="center" vertical="top" wrapText="1"/>
      <protection/>
    </xf>
    <xf numFmtId="172" fontId="7" fillId="0" borderId="37" xfId="59" applyNumberFormat="1" applyFont="1" applyFill="1" applyBorder="1" applyAlignment="1" applyProtection="1">
      <alignment horizontal="center" vertical="top" wrapText="1"/>
      <protection/>
    </xf>
    <xf numFmtId="0" fontId="53" fillId="0" borderId="14" xfId="0" applyFont="1" applyBorder="1" applyAlignment="1">
      <alignment horizontal="center" vertical="top" wrapText="1"/>
    </xf>
    <xf numFmtId="2" fontId="7" fillId="0" borderId="43" xfId="59" applyNumberFormat="1" applyFont="1" applyFill="1" applyBorder="1" applyAlignment="1" applyProtection="1">
      <alignment horizontal="center" vertical="top" wrapText="1"/>
      <protection/>
    </xf>
    <xf numFmtId="2" fontId="7" fillId="0" borderId="44" xfId="59" applyNumberFormat="1" applyFont="1" applyFill="1" applyBorder="1" applyAlignment="1" applyProtection="1">
      <alignment horizontal="center" vertical="top" wrapText="1"/>
      <protection/>
    </xf>
    <xf numFmtId="2" fontId="7" fillId="0" borderId="35" xfId="59" applyNumberFormat="1" applyFont="1" applyFill="1" applyBorder="1" applyAlignment="1" applyProtection="1">
      <alignment horizontal="center" vertical="top" wrapText="1"/>
      <protection/>
    </xf>
    <xf numFmtId="2" fontId="7" fillId="0" borderId="34" xfId="59" applyNumberFormat="1" applyFont="1" applyFill="1" applyBorder="1" applyAlignment="1" applyProtection="1">
      <alignment horizontal="center" vertical="top" wrapText="1"/>
      <protection/>
    </xf>
    <xf numFmtId="2" fontId="7" fillId="0" borderId="45" xfId="59" applyNumberFormat="1" applyFont="1" applyFill="1" applyBorder="1" applyAlignment="1" applyProtection="1">
      <alignment horizontal="center" vertical="top" wrapText="1"/>
      <protection/>
    </xf>
    <xf numFmtId="172" fontId="7" fillId="0" borderId="19" xfId="59" applyNumberFormat="1" applyFont="1" applyFill="1" applyBorder="1" applyAlignment="1" applyProtection="1">
      <alignment horizontal="center" vertical="top" wrapText="1"/>
      <protection/>
    </xf>
    <xf numFmtId="2" fontId="7" fillId="0" borderId="30" xfId="59" applyNumberFormat="1" applyFont="1" applyFill="1" applyBorder="1" applyAlignment="1" applyProtection="1">
      <alignment horizontal="center" vertical="top" wrapText="1"/>
      <protection/>
    </xf>
    <xf numFmtId="0" fontId="53" fillId="0" borderId="17" xfId="0" applyFont="1" applyFill="1" applyBorder="1" applyAlignment="1">
      <alignment horizontal="center" wrapText="1"/>
    </xf>
    <xf numFmtId="2" fontId="7" fillId="0" borderId="29" xfId="59" applyNumberFormat="1" applyFont="1" applyFill="1" applyBorder="1" applyAlignment="1" applyProtection="1">
      <alignment horizontal="center" vertical="top" wrapText="1"/>
      <protection/>
    </xf>
    <xf numFmtId="2" fontId="7" fillId="0" borderId="19" xfId="59" applyNumberFormat="1" applyFont="1" applyFill="1" applyBorder="1" applyAlignment="1" applyProtection="1">
      <alignment horizontal="center" vertical="top" wrapText="1"/>
      <protection/>
    </xf>
    <xf numFmtId="2" fontId="7" fillId="0" borderId="32" xfId="59" applyNumberFormat="1" applyFont="1" applyFill="1" applyBorder="1" applyAlignment="1" applyProtection="1">
      <alignment horizontal="center" vertical="top" wrapText="1"/>
      <protection/>
    </xf>
    <xf numFmtId="2" fontId="7" fillId="0" borderId="46" xfId="59" applyNumberFormat="1" applyFont="1" applyFill="1" applyBorder="1" applyAlignment="1" applyProtection="1">
      <alignment horizontal="center" vertical="top" wrapText="1"/>
      <protection/>
    </xf>
    <xf numFmtId="0" fontId="16" fillId="0" borderId="10" xfId="0" applyFont="1" applyFill="1" applyBorder="1" applyAlignment="1" applyProtection="1">
      <alignment horizontal="center" vertical="center" wrapText="1"/>
      <protection/>
    </xf>
    <xf numFmtId="2" fontId="16" fillId="0" borderId="14" xfId="59" applyNumberFormat="1" applyFont="1" applyFill="1" applyBorder="1" applyAlignment="1" applyProtection="1">
      <alignment horizontal="center" vertical="top" wrapText="1"/>
      <protection/>
    </xf>
    <xf numFmtId="2" fontId="16" fillId="0" borderId="15" xfId="59" applyNumberFormat="1" applyFont="1" applyFill="1" applyBorder="1" applyAlignment="1" applyProtection="1">
      <alignment horizontal="center" vertical="top" wrapText="1"/>
      <protection/>
    </xf>
    <xf numFmtId="2" fontId="16" fillId="0" borderId="47" xfId="59" applyNumberFormat="1" applyFont="1" applyFill="1" applyBorder="1" applyAlignment="1" applyProtection="1">
      <alignment horizontal="center" vertical="top" wrapText="1"/>
      <protection/>
    </xf>
    <xf numFmtId="2" fontId="16" fillId="0" borderId="48" xfId="59" applyNumberFormat="1" applyFont="1" applyFill="1" applyBorder="1" applyAlignment="1" applyProtection="1">
      <alignment horizontal="center" vertical="top" wrapText="1"/>
      <protection/>
    </xf>
    <xf numFmtId="172" fontId="16" fillId="0" borderId="13" xfId="59" applyNumberFormat="1" applyFont="1" applyFill="1" applyBorder="1" applyAlignment="1" applyProtection="1">
      <alignment horizontal="center" vertical="top" wrapText="1"/>
      <protection/>
    </xf>
    <xf numFmtId="172" fontId="16" fillId="0" borderId="11" xfId="59" applyNumberFormat="1" applyFont="1" applyFill="1" applyBorder="1" applyAlignment="1" applyProtection="1">
      <alignment horizontal="center" vertical="top" wrapText="1"/>
      <protection/>
    </xf>
    <xf numFmtId="2" fontId="16" fillId="0" borderId="49" xfId="59" applyNumberFormat="1" applyFont="1" applyFill="1" applyBorder="1" applyAlignment="1" applyProtection="1">
      <alignment horizontal="center" vertical="top" wrapText="1"/>
      <protection/>
    </xf>
    <xf numFmtId="2" fontId="7" fillId="0" borderId="50" xfId="59" applyNumberFormat="1" applyFont="1" applyFill="1" applyBorder="1" applyAlignment="1" applyProtection="1">
      <alignment horizontal="center" vertical="top" wrapText="1"/>
      <protection/>
    </xf>
    <xf numFmtId="0" fontId="53" fillId="0" borderId="17" xfId="0" applyFont="1" applyBorder="1" applyAlignment="1">
      <alignment horizontal="center" vertical="top" wrapText="1"/>
    </xf>
    <xf numFmtId="0" fontId="53" fillId="0" borderId="10" xfId="0" applyFont="1" applyFill="1" applyBorder="1" applyAlignment="1">
      <alignment horizontal="center" wrapText="1"/>
    </xf>
    <xf numFmtId="2" fontId="7" fillId="0" borderId="13" xfId="59" applyNumberFormat="1" applyFont="1" applyFill="1" applyBorder="1" applyAlignment="1" applyProtection="1">
      <alignment horizontal="center" vertical="top" wrapText="1"/>
      <protection/>
    </xf>
    <xf numFmtId="2" fontId="7" fillId="0" borderId="16" xfId="59" applyNumberFormat="1" applyFont="1" applyFill="1" applyBorder="1" applyAlignment="1" applyProtection="1">
      <alignment horizontal="center" vertical="top" wrapText="1"/>
      <protection/>
    </xf>
    <xf numFmtId="2" fontId="7" fillId="0" borderId="51" xfId="59" applyNumberFormat="1" applyFont="1" applyFill="1" applyBorder="1" applyAlignment="1" applyProtection="1">
      <alignment horizontal="center" vertical="top" wrapText="1"/>
      <protection/>
    </xf>
    <xf numFmtId="2" fontId="7" fillId="0" borderId="52" xfId="59" applyNumberFormat="1" applyFont="1" applyFill="1" applyBorder="1" applyAlignment="1" applyProtection="1">
      <alignment horizontal="center" vertical="top" wrapText="1"/>
      <protection/>
    </xf>
    <xf numFmtId="0" fontId="7" fillId="0" borderId="16"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wrapText="1"/>
      <protection/>
    </xf>
    <xf numFmtId="2" fontId="16" fillId="0" borderId="23" xfId="59" applyNumberFormat="1" applyFont="1" applyFill="1" applyBorder="1" applyAlignment="1" applyProtection="1">
      <alignment horizontal="center" vertical="top" wrapText="1"/>
      <protection/>
    </xf>
    <xf numFmtId="2" fontId="16" fillId="0" borderId="53" xfId="59" applyNumberFormat="1" applyFont="1" applyFill="1" applyBorder="1" applyAlignment="1" applyProtection="1">
      <alignment horizontal="center" vertical="top" wrapText="1"/>
      <protection/>
    </xf>
    <xf numFmtId="1" fontId="16" fillId="0" borderId="53" xfId="59" applyNumberFormat="1" applyFont="1" applyFill="1" applyBorder="1" applyAlignment="1" applyProtection="1">
      <alignment horizontal="center" vertical="top" wrapText="1"/>
      <protection/>
    </xf>
    <xf numFmtId="172" fontId="7" fillId="0" borderId="32" xfId="59" applyNumberFormat="1" applyFont="1" applyFill="1" applyBorder="1" applyAlignment="1" applyProtection="1">
      <alignment horizontal="center" vertical="top" wrapText="1"/>
      <protection/>
    </xf>
    <xf numFmtId="172" fontId="16" fillId="0" borderId="53" xfId="59" applyNumberFormat="1" applyFont="1" applyFill="1" applyBorder="1" applyAlignment="1" applyProtection="1">
      <alignment horizontal="center" vertical="top" wrapText="1"/>
      <protection/>
    </xf>
    <xf numFmtId="179" fontId="7" fillId="0" borderId="32" xfId="59" applyNumberFormat="1" applyFont="1" applyFill="1" applyBorder="1" applyAlignment="1" applyProtection="1">
      <alignment horizontal="center" vertical="top" wrapText="1"/>
      <protection/>
    </xf>
    <xf numFmtId="1" fontId="16" fillId="0" borderId="11" xfId="59" applyNumberFormat="1" applyFont="1" applyFill="1" applyBorder="1" applyAlignment="1" applyProtection="1">
      <alignment horizontal="center" vertical="top" wrapText="1"/>
      <protection/>
    </xf>
    <xf numFmtId="1" fontId="7" fillId="0" borderId="44" xfId="59" applyNumberFormat="1" applyFont="1" applyFill="1" applyBorder="1" applyAlignment="1" applyProtection="1">
      <alignment horizontal="center" vertical="top" wrapText="1"/>
      <protection/>
    </xf>
    <xf numFmtId="172" fontId="7" fillId="0" borderId="50" xfId="59" applyNumberFormat="1" applyFont="1" applyFill="1" applyBorder="1" applyAlignment="1" applyProtection="1">
      <alignment horizontal="center" vertical="top" wrapText="1"/>
      <protection/>
    </xf>
    <xf numFmtId="2" fontId="16" fillId="0" borderId="12" xfId="59" applyNumberFormat="1" applyFont="1" applyFill="1" applyBorder="1" applyAlignment="1" applyProtection="1">
      <alignment horizontal="center" vertical="top" wrapText="1"/>
      <protection/>
    </xf>
    <xf numFmtId="172" fontId="16" fillId="0" borderId="54" xfId="59" applyNumberFormat="1" applyFont="1" applyFill="1" applyBorder="1" applyAlignment="1" applyProtection="1">
      <alignment horizontal="center" vertical="top" wrapText="1"/>
      <protection/>
    </xf>
    <xf numFmtId="2" fontId="16" fillId="0" borderId="16" xfId="59" applyNumberFormat="1" applyFont="1" applyFill="1" applyBorder="1" applyAlignment="1" applyProtection="1">
      <alignment horizontal="center" vertical="top" wrapText="1"/>
      <protection/>
    </xf>
    <xf numFmtId="2" fontId="16" fillId="0" borderId="51" xfId="59" applyNumberFormat="1" applyFont="1" applyFill="1" applyBorder="1" applyAlignment="1" applyProtection="1">
      <alignment horizontal="center" vertical="top" wrapText="1"/>
      <protection/>
    </xf>
    <xf numFmtId="2" fontId="16" fillId="0" borderId="52" xfId="59" applyNumberFormat="1" applyFont="1" applyFill="1" applyBorder="1" applyAlignment="1" applyProtection="1">
      <alignment horizontal="center" vertical="top" wrapText="1"/>
      <protection/>
    </xf>
    <xf numFmtId="1" fontId="16" fillId="0" borderId="13" xfId="59" applyNumberFormat="1" applyFont="1" applyFill="1" applyBorder="1" applyAlignment="1" applyProtection="1">
      <alignment horizontal="center" vertical="top" wrapText="1"/>
      <protection/>
    </xf>
    <xf numFmtId="2" fontId="7" fillId="0" borderId="55" xfId="59" applyNumberFormat="1" applyFont="1" applyFill="1" applyBorder="1" applyAlignment="1" applyProtection="1">
      <alignment horizontal="center" vertical="top" wrapText="1"/>
      <protection/>
    </xf>
    <xf numFmtId="1" fontId="7" fillId="0" borderId="50" xfId="59" applyNumberFormat="1" applyFont="1" applyFill="1" applyBorder="1" applyAlignment="1" applyProtection="1">
      <alignment horizontal="center" vertical="top" wrapText="1"/>
      <protection/>
    </xf>
    <xf numFmtId="180" fontId="7" fillId="0" borderId="38" xfId="59" applyNumberFormat="1" applyFont="1" applyFill="1" applyBorder="1" applyAlignment="1" applyProtection="1">
      <alignment horizontal="center" vertical="top" wrapText="1"/>
      <protection/>
    </xf>
    <xf numFmtId="2" fontId="16" fillId="0" borderId="56" xfId="59" applyNumberFormat="1" applyFont="1" applyFill="1" applyBorder="1" applyAlignment="1" applyProtection="1">
      <alignment horizontal="center" vertical="top" wrapText="1"/>
      <protection/>
    </xf>
    <xf numFmtId="172" fontId="16" fillId="0" borderId="16" xfId="59" applyNumberFormat="1" applyFont="1" applyFill="1" applyBorder="1" applyAlignment="1" applyProtection="1">
      <alignment horizontal="center" vertical="top" wrapText="1"/>
      <protection/>
    </xf>
    <xf numFmtId="2" fontId="16" fillId="0" borderId="57" xfId="59" applyNumberFormat="1" applyFont="1" applyFill="1" applyBorder="1" applyAlignment="1" applyProtection="1">
      <alignment horizontal="center" vertical="top" wrapText="1"/>
      <protection/>
    </xf>
    <xf numFmtId="172" fontId="16" fillId="0" borderId="57" xfId="59" applyNumberFormat="1" applyFont="1" applyFill="1" applyBorder="1" applyAlignment="1" applyProtection="1">
      <alignment horizontal="center" vertical="top" wrapText="1"/>
      <protection/>
    </xf>
    <xf numFmtId="2" fontId="7" fillId="0" borderId="58" xfId="59" applyNumberFormat="1" applyFont="1" applyFill="1" applyBorder="1" applyAlignment="1" applyProtection="1">
      <alignment horizontal="center" vertical="top" wrapText="1"/>
      <protection/>
    </xf>
    <xf numFmtId="2" fontId="16" fillId="0" borderId="19" xfId="59" applyNumberFormat="1" applyFont="1" applyFill="1" applyBorder="1" applyAlignment="1" applyProtection="1">
      <alignment horizontal="center" vertical="top" wrapText="1"/>
      <protection/>
    </xf>
    <xf numFmtId="179" fontId="7" fillId="0" borderId="19" xfId="59" applyNumberFormat="1" applyFont="1" applyFill="1" applyBorder="1" applyAlignment="1" applyProtection="1">
      <alignment horizontal="center" vertical="top" wrapText="1"/>
      <protection/>
    </xf>
    <xf numFmtId="179" fontId="16" fillId="0" borderId="10" xfId="59" applyNumberFormat="1" applyFont="1" applyFill="1" applyBorder="1" applyAlignment="1" applyProtection="1">
      <alignment horizontal="center" vertical="top" wrapText="1"/>
      <protection/>
    </xf>
    <xf numFmtId="0" fontId="53" fillId="0" borderId="0" xfId="0" applyFont="1" applyFill="1" applyBorder="1" applyAlignment="1" applyProtection="1">
      <alignment horizontal="center" vertical="top" wrapText="1"/>
      <protection/>
    </xf>
    <xf numFmtId="2" fontId="53" fillId="0" borderId="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horizontal="center" wrapText="1"/>
      <protection/>
    </xf>
    <xf numFmtId="2" fontId="7" fillId="0" borderId="0" xfId="0" applyNumberFormat="1"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2" fontId="7" fillId="0" borderId="0" xfId="0" applyNumberFormat="1" applyFont="1" applyFill="1" applyBorder="1" applyAlignment="1" applyProtection="1">
      <alignment horizontal="center"/>
      <protection/>
    </xf>
    <xf numFmtId="172" fontId="7" fillId="0" borderId="0" xfId="0" applyNumberFormat="1" applyFont="1" applyFill="1" applyBorder="1" applyAlignment="1" applyProtection="1">
      <alignment horizontal="center"/>
      <protection/>
    </xf>
    <xf numFmtId="2" fontId="7" fillId="0" borderId="0" xfId="0" applyNumberFormat="1" applyFont="1" applyFill="1" applyBorder="1" applyAlignment="1" applyProtection="1">
      <alignment horizontal="center" vertical="center"/>
      <protection/>
    </xf>
    <xf numFmtId="172" fontId="7" fillId="0" borderId="0" xfId="59"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center" vertical="center" wrapText="1"/>
      <protection/>
    </xf>
    <xf numFmtId="174" fontId="7" fillId="0" borderId="0" xfId="0" applyNumberFormat="1"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172" fontId="54" fillId="0" borderId="10" xfId="0" applyNumberFormat="1" applyFont="1" applyBorder="1" applyAlignment="1" applyProtection="1">
      <alignment vertical="center"/>
      <protection hidden="1"/>
    </xf>
    <xf numFmtId="172" fontId="54" fillId="0" borderId="10" xfId="0" applyNumberFormat="1" applyFont="1" applyBorder="1" applyAlignment="1">
      <alignment vertical="center"/>
    </xf>
    <xf numFmtId="172" fontId="54" fillId="0" borderId="10" xfId="0" applyNumberFormat="1" applyFont="1" applyBorder="1" applyAlignment="1" applyProtection="1">
      <alignment vertical="center" wrapText="1"/>
      <protection hidden="1"/>
    </xf>
    <xf numFmtId="172" fontId="54" fillId="0" borderId="13" xfId="0" applyNumberFormat="1" applyFont="1" applyBorder="1" applyAlignment="1" applyProtection="1">
      <alignment horizontal="center" vertical="top" wrapText="1"/>
      <protection hidden="1"/>
    </xf>
    <xf numFmtId="172" fontId="54" fillId="0" borderId="16" xfId="0" applyNumberFormat="1" applyFont="1" applyBorder="1" applyAlignment="1" applyProtection="1">
      <alignment horizontal="center" vertical="top" wrapText="1"/>
      <protection hidden="1"/>
    </xf>
    <xf numFmtId="172" fontId="54" fillId="0" borderId="11" xfId="0" applyNumberFormat="1" applyFont="1" applyBorder="1" applyAlignment="1" applyProtection="1">
      <alignment horizontal="center" vertical="top" wrapText="1"/>
      <protection hidden="1"/>
    </xf>
    <xf numFmtId="172" fontId="54" fillId="2" borderId="13" xfId="0" applyNumberFormat="1" applyFont="1" applyFill="1" applyBorder="1" applyAlignment="1" applyProtection="1">
      <alignment horizontal="center" vertical="top" wrapText="1"/>
      <protection hidden="1"/>
    </xf>
    <xf numFmtId="172" fontId="54" fillId="2" borderId="11" xfId="0" applyNumberFormat="1" applyFont="1" applyFill="1" applyBorder="1" applyAlignment="1" applyProtection="1">
      <alignment horizontal="center" vertical="top" wrapText="1"/>
      <protection hidden="1"/>
    </xf>
    <xf numFmtId="172" fontId="54" fillId="2" borderId="16" xfId="0" applyNumberFormat="1" applyFont="1" applyFill="1" applyBorder="1" applyAlignment="1" applyProtection="1">
      <alignment horizontal="center" vertical="top" wrapText="1"/>
      <protection hidden="1"/>
    </xf>
    <xf numFmtId="0" fontId="6" fillId="0" borderId="0" xfId="0" applyFont="1" applyAlignment="1">
      <alignment horizontal="center" vertical="center" wrapText="1"/>
    </xf>
    <xf numFmtId="0" fontId="6" fillId="0" borderId="0" xfId="0" applyFont="1" applyAlignment="1">
      <alignment horizontal="left" vertical="top" wrapText="1"/>
    </xf>
    <xf numFmtId="0" fontId="5" fillId="0" borderId="0" xfId="0" applyFont="1" applyAlignment="1">
      <alignment horizontal="left" vertical="top"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4" fillId="33" borderId="19"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4" xfId="0" applyFont="1" applyBorder="1" applyAlignment="1">
      <alignment horizontal="center" vertical="center" wrapText="1"/>
    </xf>
    <xf numFmtId="16" fontId="4" fillId="0" borderId="19" xfId="0" applyNumberFormat="1" applyFont="1" applyFill="1" applyBorder="1" applyAlignment="1">
      <alignment horizontal="center" vertical="top" wrapText="1"/>
    </xf>
    <xf numFmtId="16" fontId="4" fillId="0" borderId="14" xfId="0" applyNumberFormat="1" applyFont="1" applyFill="1" applyBorder="1" applyAlignment="1">
      <alignment horizontal="center" vertical="top" wrapText="1"/>
    </xf>
    <xf numFmtId="0" fontId="2" fillId="0" borderId="0" xfId="0" applyFont="1" applyBorder="1" applyAlignment="1">
      <alignment horizontal="left" vertical="top"/>
    </xf>
    <xf numFmtId="0" fontId="11" fillId="0" borderId="0" xfId="0" applyFont="1" applyFill="1" applyAlignment="1">
      <alignment horizontal="left" vertical="center" wrapText="1"/>
    </xf>
    <xf numFmtId="0" fontId="11" fillId="33" borderId="13"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4" fillId="0" borderId="0" xfId="0" applyFont="1" applyFill="1" applyAlignment="1">
      <alignment horizontal="left"/>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7" fillId="0" borderId="28" xfId="0" applyNumberFormat="1" applyFont="1" applyFill="1" applyBorder="1" applyAlignment="1" applyProtection="1">
      <alignment horizontal="center" vertical="top" wrapText="1"/>
      <protection/>
    </xf>
    <xf numFmtId="49" fontId="7" fillId="0" borderId="59" xfId="0" applyNumberFormat="1" applyFont="1" applyFill="1" applyBorder="1" applyAlignment="1" applyProtection="1">
      <alignment horizontal="center" vertical="top" wrapText="1"/>
      <protection/>
    </xf>
    <xf numFmtId="0" fontId="7" fillId="0" borderId="19" xfId="0" applyFont="1" applyFill="1" applyBorder="1" applyAlignment="1" applyProtection="1">
      <alignment horizontal="center" vertical="top" wrapText="1"/>
      <protection/>
    </xf>
    <xf numFmtId="0" fontId="7" fillId="0" borderId="17" xfId="0" applyFont="1" applyFill="1" applyBorder="1" applyAlignment="1" applyProtection="1">
      <alignment horizontal="center" vertical="top"/>
      <protection/>
    </xf>
    <xf numFmtId="172" fontId="7" fillId="0" borderId="19" xfId="0" applyNumberFormat="1" applyFont="1" applyFill="1" applyBorder="1" applyAlignment="1" applyProtection="1">
      <alignment horizontal="center" vertical="top" wrapText="1"/>
      <protection/>
    </xf>
    <xf numFmtId="172" fontId="7" fillId="0" borderId="17" xfId="0" applyNumberFormat="1" applyFont="1" applyFill="1" applyBorder="1" applyAlignment="1" applyProtection="1">
      <alignment horizontal="center" vertical="top" wrapText="1"/>
      <protection/>
    </xf>
    <xf numFmtId="0" fontId="7" fillId="0" borderId="17" xfId="0" applyFont="1" applyFill="1" applyBorder="1" applyAlignment="1" applyProtection="1">
      <alignment horizontal="center" vertical="top" wrapText="1"/>
      <protection/>
    </xf>
    <xf numFmtId="0" fontId="16" fillId="0" borderId="0" xfId="0" applyFont="1" applyFill="1" applyAlignment="1" applyProtection="1">
      <alignment horizontal="center" vertical="top" wrapText="1"/>
      <protection/>
    </xf>
    <xf numFmtId="0" fontId="16" fillId="0" borderId="15" xfId="0" applyFont="1" applyFill="1" applyBorder="1" applyAlignment="1" applyProtection="1">
      <alignment horizontal="center" vertical="center"/>
      <protection/>
    </xf>
    <xf numFmtId="0" fontId="16" fillId="0" borderId="30" xfId="0" applyFont="1" applyFill="1" applyBorder="1" applyAlignment="1" applyProtection="1">
      <alignment horizontal="center" vertical="top"/>
      <protection/>
    </xf>
    <xf numFmtId="0" fontId="7" fillId="0" borderId="36" xfId="0" applyFont="1" applyFill="1" applyBorder="1" applyAlignment="1" applyProtection="1">
      <alignment horizontal="center" vertical="top"/>
      <protection/>
    </xf>
    <xf numFmtId="172" fontId="7" fillId="0" borderId="60" xfId="0" applyNumberFormat="1" applyFont="1" applyFill="1" applyBorder="1" applyAlignment="1" applyProtection="1">
      <alignment horizontal="center" vertical="center" wrapText="1"/>
      <protection/>
    </xf>
    <xf numFmtId="172" fontId="7" fillId="0" borderId="59" xfId="0" applyNumberFormat="1" applyFont="1" applyFill="1" applyBorder="1" applyAlignment="1" applyProtection="1">
      <alignment horizontal="center" vertical="center" wrapText="1"/>
      <protection/>
    </xf>
    <xf numFmtId="172" fontId="7" fillId="0" borderId="22" xfId="0" applyNumberFormat="1" applyFont="1" applyFill="1" applyBorder="1" applyAlignment="1" applyProtection="1">
      <alignment horizontal="center" vertical="center" wrapText="1"/>
      <protection/>
    </xf>
    <xf numFmtId="172" fontId="7" fillId="0" borderId="28" xfId="0" applyNumberFormat="1" applyFont="1" applyFill="1" applyBorder="1" applyAlignment="1" applyProtection="1">
      <alignment horizontal="center" vertical="center" wrapText="1"/>
      <protection/>
    </xf>
    <xf numFmtId="172" fontId="16" fillId="0" borderId="19" xfId="0" applyNumberFormat="1" applyFont="1" applyFill="1" applyBorder="1" applyAlignment="1" applyProtection="1">
      <alignment horizontal="center" vertical="top" wrapText="1"/>
      <protection/>
    </xf>
    <xf numFmtId="172" fontId="16" fillId="0" borderId="17" xfId="0" applyNumberFormat="1" applyFont="1" applyFill="1" applyBorder="1" applyAlignment="1" applyProtection="1">
      <alignment horizontal="center" vertical="top" wrapText="1"/>
      <protection/>
    </xf>
    <xf numFmtId="172" fontId="7" fillId="0" borderId="13" xfId="0" applyNumberFormat="1" applyFont="1" applyFill="1" applyBorder="1" applyAlignment="1" applyProtection="1">
      <alignment horizontal="center" vertical="top" wrapText="1"/>
      <protection/>
    </xf>
    <xf numFmtId="172" fontId="7" fillId="0" borderId="16" xfId="0" applyNumberFormat="1" applyFont="1" applyFill="1" applyBorder="1" applyAlignment="1" applyProtection="1">
      <alignment horizontal="center" vertical="top" wrapText="1"/>
      <protection/>
    </xf>
    <xf numFmtId="0" fontId="0" fillId="0" borderId="16" xfId="0" applyFont="1" applyBorder="1" applyAlignment="1">
      <alignment horizontal="center" vertical="top" wrapText="1"/>
    </xf>
    <xf numFmtId="0" fontId="0" fillId="0" borderId="11" xfId="0" applyFont="1" applyBorder="1" applyAlignment="1">
      <alignment horizontal="center" vertical="top" wrapText="1"/>
    </xf>
    <xf numFmtId="172" fontId="7" fillId="0" borderId="61" xfId="0" applyNumberFormat="1" applyFont="1" applyFill="1" applyBorder="1" applyAlignment="1" applyProtection="1">
      <alignment horizontal="center" vertical="center" wrapText="1"/>
      <protection/>
    </xf>
    <xf numFmtId="172" fontId="7" fillId="0" borderId="62" xfId="0" applyNumberFormat="1" applyFont="1" applyFill="1" applyBorder="1" applyAlignment="1" applyProtection="1">
      <alignment horizontal="center" vertical="center" wrapText="1"/>
      <protection/>
    </xf>
    <xf numFmtId="172" fontId="7" fillId="0" borderId="63" xfId="0" applyNumberFormat="1" applyFont="1" applyFill="1" applyBorder="1" applyAlignment="1" applyProtection="1">
      <alignment horizontal="center" vertical="center" wrapText="1"/>
      <protection/>
    </xf>
    <xf numFmtId="172" fontId="7" fillId="0" borderId="61" xfId="0" applyNumberFormat="1" applyFont="1" applyFill="1" applyBorder="1" applyAlignment="1" applyProtection="1">
      <alignment horizontal="center" vertical="top" wrapText="1"/>
      <protection/>
    </xf>
    <xf numFmtId="172" fontId="7" fillId="0" borderId="62" xfId="0" applyNumberFormat="1" applyFont="1" applyFill="1" applyBorder="1" applyAlignment="1" applyProtection="1">
      <alignment horizontal="center" vertical="top" wrapText="1"/>
      <protection/>
    </xf>
    <xf numFmtId="172" fontId="7" fillId="0" borderId="63" xfId="0" applyNumberFormat="1" applyFont="1" applyFill="1" applyBorder="1" applyAlignment="1" applyProtection="1">
      <alignment horizontal="center" vertical="top" wrapText="1"/>
      <protection/>
    </xf>
    <xf numFmtId="172" fontId="7" fillId="0" borderId="11" xfId="0" applyNumberFormat="1" applyFont="1" applyFill="1" applyBorder="1" applyAlignment="1" applyProtection="1">
      <alignment horizontal="center" vertical="top" wrapText="1"/>
      <protection/>
    </xf>
    <xf numFmtId="0" fontId="7" fillId="34" borderId="64" xfId="0" applyFont="1" applyFill="1" applyBorder="1" applyAlignment="1" applyProtection="1">
      <alignment horizontal="center" vertical="center" wrapText="1"/>
      <protection/>
    </xf>
    <xf numFmtId="0" fontId="7" fillId="34" borderId="65" xfId="0" applyFont="1" applyFill="1" applyBorder="1" applyAlignment="1" applyProtection="1">
      <alignment horizontal="center" vertical="center" wrapText="1"/>
      <protection/>
    </xf>
    <xf numFmtId="0" fontId="7" fillId="34" borderId="66" xfId="0" applyFont="1" applyFill="1" applyBorder="1" applyAlignment="1" applyProtection="1">
      <alignment horizontal="center" vertical="center" wrapText="1"/>
      <protection/>
    </xf>
    <xf numFmtId="172" fontId="7" fillId="0" borderId="19" xfId="0" applyNumberFormat="1" applyFont="1" applyFill="1" applyBorder="1" applyAlignment="1" applyProtection="1">
      <alignment horizontal="center" vertical="center" wrapText="1"/>
      <protection/>
    </xf>
    <xf numFmtId="172" fontId="7" fillId="0" borderId="14" xfId="0" applyNumberFormat="1" applyFont="1" applyFill="1" applyBorder="1" applyAlignment="1" applyProtection="1">
      <alignment horizontal="center" vertical="center" wrapText="1"/>
      <protection/>
    </xf>
    <xf numFmtId="2" fontId="7" fillId="0" borderId="19" xfId="0" applyNumberFormat="1" applyFont="1" applyFill="1" applyBorder="1" applyAlignment="1" applyProtection="1">
      <alignment horizontal="center" vertical="center" wrapText="1"/>
      <protection/>
    </xf>
    <xf numFmtId="2" fontId="7" fillId="0" borderId="14"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10" fontId="7" fillId="0" borderId="14" xfId="0" applyNumberFormat="1" applyFont="1" applyFill="1" applyBorder="1" applyAlignment="1" applyProtection="1">
      <alignment horizontal="center" vertical="center" wrapText="1"/>
      <protection/>
    </xf>
    <xf numFmtId="172" fontId="7" fillId="0" borderId="29" xfId="0" applyNumberFormat="1" applyFont="1" applyFill="1" applyBorder="1" applyAlignment="1" applyProtection="1">
      <alignment horizontal="center" vertical="top" wrapText="1"/>
      <protection/>
    </xf>
    <xf numFmtId="172" fontId="7" fillId="0" borderId="30" xfId="0" applyNumberFormat="1" applyFont="1" applyFill="1" applyBorder="1" applyAlignment="1" applyProtection="1">
      <alignment horizontal="center" vertical="top" wrapText="1"/>
      <protection/>
    </xf>
    <xf numFmtId="172" fontId="7" fillId="0" borderId="32" xfId="0" applyNumberFormat="1" applyFont="1" applyFill="1" applyBorder="1" applyAlignment="1" applyProtection="1">
      <alignment horizontal="center" vertical="top" wrapText="1"/>
      <protection/>
    </xf>
    <xf numFmtId="172" fontId="7" fillId="0" borderId="67" xfId="0" applyNumberFormat="1" applyFont="1" applyFill="1" applyBorder="1" applyAlignment="1" applyProtection="1">
      <alignment horizontal="center" vertical="center" wrapText="1"/>
      <protection/>
    </xf>
    <xf numFmtId="172" fontId="7" fillId="0" borderId="17" xfId="0" applyNumberFormat="1" applyFont="1" applyFill="1" applyBorder="1" applyAlignment="1" applyProtection="1">
      <alignment horizontal="center" vertical="center" wrapText="1"/>
      <protection/>
    </xf>
    <xf numFmtId="172" fontId="16" fillId="0" borderId="68" xfId="0" applyNumberFormat="1" applyFont="1" applyFill="1" applyBorder="1" applyAlignment="1" applyProtection="1">
      <alignment horizontal="center" vertical="top" wrapText="1"/>
      <protection/>
    </xf>
    <xf numFmtId="172" fontId="16" fillId="0" borderId="62" xfId="0" applyNumberFormat="1" applyFont="1" applyFill="1" applyBorder="1" applyAlignment="1" applyProtection="1">
      <alignment horizontal="center" vertical="top" wrapText="1"/>
      <protection/>
    </xf>
    <xf numFmtId="172" fontId="16" fillId="0" borderId="63" xfId="0" applyNumberFormat="1" applyFont="1" applyFill="1" applyBorder="1" applyAlignment="1" applyProtection="1">
      <alignment horizontal="center" vertical="top" wrapText="1"/>
      <protection/>
    </xf>
    <xf numFmtId="172" fontId="16" fillId="0" borderId="69" xfId="0" applyNumberFormat="1" applyFont="1" applyFill="1" applyBorder="1" applyAlignment="1" applyProtection="1">
      <alignment horizontal="center" vertical="top" wrapText="1"/>
      <protection/>
    </xf>
    <xf numFmtId="172" fontId="16" fillId="0" borderId="0" xfId="0" applyNumberFormat="1" applyFont="1" applyFill="1" applyBorder="1" applyAlignment="1" applyProtection="1">
      <alignment horizontal="center" vertical="top" wrapText="1"/>
      <protection/>
    </xf>
    <xf numFmtId="172" fontId="16" fillId="0" borderId="26" xfId="0" applyNumberFormat="1" applyFont="1" applyFill="1" applyBorder="1" applyAlignment="1" applyProtection="1">
      <alignment horizontal="center" vertical="top" wrapText="1"/>
      <protection/>
    </xf>
    <xf numFmtId="172" fontId="7" fillId="0" borderId="10" xfId="0" applyNumberFormat="1" applyFont="1" applyFill="1" applyBorder="1" applyAlignment="1" applyProtection="1">
      <alignment horizontal="center" vertical="top" wrapText="1"/>
      <protection/>
    </xf>
    <xf numFmtId="0" fontId="7" fillId="0" borderId="19" xfId="0"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172" fontId="16" fillId="0" borderId="10" xfId="0" applyNumberFormat="1" applyFont="1" applyFill="1" applyBorder="1" applyAlignment="1" applyProtection="1">
      <alignment horizontal="center" vertical="top" wrapText="1"/>
      <protection/>
    </xf>
    <xf numFmtId="172" fontId="7" fillId="0" borderId="0" xfId="0" applyNumberFormat="1" applyFont="1" applyFill="1" applyBorder="1" applyAlignment="1" applyProtection="1">
      <alignment horizontal="center" vertical="top" wrapText="1"/>
      <protection/>
    </xf>
    <xf numFmtId="0" fontId="0" fillId="0" borderId="0" xfId="0" applyFont="1" applyAlignment="1">
      <alignment horizontal="center" vertical="top" wrapText="1"/>
    </xf>
    <xf numFmtId="0" fontId="7" fillId="0" borderId="0" xfId="0" applyFont="1" applyFill="1" applyBorder="1" applyAlignment="1" applyProtection="1">
      <alignment horizontal="center" wrapText="1"/>
      <protection/>
    </xf>
    <xf numFmtId="0" fontId="0" fillId="0" borderId="0" xfId="0" applyFont="1" applyBorder="1" applyAlignment="1">
      <alignment horizontal="center" wrapText="1"/>
    </xf>
    <xf numFmtId="172" fontId="16" fillId="0" borderId="70" xfId="0" applyNumberFormat="1" applyFont="1" applyFill="1" applyBorder="1" applyAlignment="1" applyProtection="1">
      <alignment horizontal="center" vertical="top"/>
      <protection/>
    </xf>
    <xf numFmtId="172" fontId="16" fillId="0" borderId="15" xfId="0" applyNumberFormat="1" applyFont="1" applyFill="1" applyBorder="1" applyAlignment="1" applyProtection="1">
      <alignment horizontal="center" vertical="top"/>
      <protection/>
    </xf>
    <xf numFmtId="172" fontId="16" fillId="0" borderId="71" xfId="0" applyNumberFormat="1" applyFont="1" applyFill="1" applyBorder="1" applyAlignment="1" applyProtection="1">
      <alignment horizontal="center" vertical="top"/>
      <protection/>
    </xf>
    <xf numFmtId="172" fontId="7" fillId="0" borderId="72" xfId="0" applyNumberFormat="1" applyFont="1" applyFill="1" applyBorder="1" applyAlignment="1" applyProtection="1">
      <alignment horizontal="center" vertical="top" wrapText="1"/>
      <protection/>
    </xf>
    <xf numFmtId="172" fontId="7" fillId="0" borderId="69" xfId="0" applyNumberFormat="1" applyFont="1" applyFill="1" applyBorder="1" applyAlignment="1" applyProtection="1">
      <alignment horizontal="center" vertical="top" wrapText="1"/>
      <protection/>
    </xf>
    <xf numFmtId="172" fontId="7" fillId="0" borderId="26" xfId="0" applyNumberFormat="1" applyFont="1" applyFill="1" applyBorder="1" applyAlignment="1" applyProtection="1">
      <alignment horizontal="center" vertical="top" wrapText="1"/>
      <protection/>
    </xf>
    <xf numFmtId="0" fontId="4" fillId="0" borderId="61" xfId="0" applyFont="1" applyBorder="1" applyAlignment="1">
      <alignment horizontal="center" vertical="top" wrapText="1"/>
    </xf>
    <xf numFmtId="0" fontId="4" fillId="0" borderId="62" xfId="0" applyFont="1" applyBorder="1" applyAlignment="1">
      <alignment horizontal="center" vertical="top" wrapText="1"/>
    </xf>
    <xf numFmtId="0" fontId="4" fillId="0" borderId="23" xfId="0" applyFont="1" applyBorder="1" applyAlignment="1">
      <alignment horizontal="center" vertical="top" wrapText="1"/>
    </xf>
    <xf numFmtId="0" fontId="4" fillId="0" borderId="15" xfId="0" applyFont="1" applyBorder="1" applyAlignment="1">
      <alignment horizontal="center" vertical="top" wrapText="1"/>
    </xf>
    <xf numFmtId="0" fontId="4" fillId="0" borderId="19" xfId="0" applyFont="1" applyBorder="1" applyAlignment="1">
      <alignment vertical="top" wrapText="1"/>
    </xf>
    <xf numFmtId="0" fontId="0" fillId="0" borderId="17" xfId="0" applyBorder="1" applyAlignment="1">
      <alignment vertical="top"/>
    </xf>
    <xf numFmtId="0" fontId="0" fillId="0" borderId="14" xfId="0" applyBorder="1" applyAlignment="1">
      <alignment vertical="top"/>
    </xf>
    <xf numFmtId="0" fontId="56" fillId="0" borderId="0" xfId="0" applyFont="1" applyBorder="1" applyAlignment="1">
      <alignment horizontal="left" vertical="top" wrapText="1"/>
    </xf>
    <xf numFmtId="0" fontId="53" fillId="0" borderId="0" xfId="0" applyFont="1" applyAlignment="1">
      <alignment vertical="top" wrapText="1"/>
    </xf>
    <xf numFmtId="0" fontId="55" fillId="0" borderId="0" xfId="0" applyFont="1" applyBorder="1" applyAlignment="1">
      <alignment horizontal="justify" vertical="center" wrapText="1"/>
    </xf>
    <xf numFmtId="0" fontId="0" fillId="0" borderId="0" xfId="0" applyAlignment="1">
      <alignment horizontal="justify" wrapText="1"/>
    </xf>
    <xf numFmtId="0" fontId="15" fillId="0" borderId="0" xfId="0" applyFont="1" applyFill="1" applyBorder="1" applyAlignment="1" applyProtection="1">
      <alignment horizontal="left"/>
      <protection/>
    </xf>
    <xf numFmtId="0" fontId="7" fillId="0" borderId="0" xfId="0" applyFont="1" applyAlignment="1">
      <alignment horizontal="right"/>
    </xf>
    <xf numFmtId="0" fontId="14" fillId="0" borderId="0" xfId="0" applyFont="1" applyAlignment="1">
      <alignment horizontal="center" vertical="top" wrapText="1"/>
    </xf>
    <xf numFmtId="3" fontId="4" fillId="0" borderId="60" xfId="0" applyNumberFormat="1" applyFont="1" applyBorder="1" applyAlignment="1">
      <alignment horizontal="center" vertical="top" wrapText="1"/>
    </xf>
    <xf numFmtId="3" fontId="4" fillId="0" borderId="22" xfId="0" applyNumberFormat="1" applyFont="1" applyBorder="1" applyAlignment="1">
      <alignment horizontal="center" vertical="top" wrapText="1"/>
    </xf>
    <xf numFmtId="0" fontId="4" fillId="0" borderId="73" xfId="0" applyFont="1" applyBorder="1" applyAlignment="1">
      <alignment horizontal="center" vertical="top" wrapText="1"/>
    </xf>
    <xf numFmtId="0" fontId="4" fillId="0" borderId="10" xfId="0" applyFont="1" applyBorder="1" applyAlignment="1">
      <alignment horizontal="center" vertical="top" wrapText="1"/>
    </xf>
    <xf numFmtId="0" fontId="4" fillId="0" borderId="74" xfId="0" applyFont="1" applyBorder="1" applyAlignment="1">
      <alignment horizontal="center" vertical="top" wrapText="1"/>
    </xf>
    <xf numFmtId="0" fontId="4" fillId="0" borderId="75" xfId="0" applyFont="1" applyBorder="1" applyAlignment="1">
      <alignment horizontal="center" vertical="top" wrapText="1"/>
    </xf>
    <xf numFmtId="0" fontId="4" fillId="0" borderId="23"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
    <dxf>
      <fill>
        <patternFill>
          <bgColor theme="4" tint="0.7999799847602844"/>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V9"/>
  <sheetViews>
    <sheetView zoomScalePageLayoutView="0" workbookViewId="0" topLeftCell="A1">
      <selection activeCell="AM10" sqref="AM10"/>
    </sheetView>
  </sheetViews>
  <sheetFormatPr defaultColWidth="9.140625" defaultRowHeight="15"/>
  <cols>
    <col min="1" max="1" width="4.00390625" style="1" customWidth="1"/>
    <col min="2" max="2" width="24.7109375" style="1" customWidth="1"/>
    <col min="3" max="3" width="18.140625" style="1" customWidth="1"/>
    <col min="4" max="4" width="13.7109375" style="1" customWidth="1"/>
    <col min="5" max="5" width="11.8515625" style="1" customWidth="1"/>
    <col min="6" max="6" width="6.7109375" style="1" customWidth="1"/>
    <col min="7" max="8" width="9.140625" style="1" customWidth="1"/>
    <col min="9" max="16384" width="9.140625" style="1" customWidth="1"/>
  </cols>
  <sheetData>
    <row r="1" spans="1:48" ht="30.75" customHeight="1">
      <c r="A1" s="249" t="s">
        <v>39</v>
      </c>
      <c r="B1" s="250"/>
      <c r="C1" s="251" t="s">
        <v>40</v>
      </c>
      <c r="D1" s="252" t="s">
        <v>44</v>
      </c>
      <c r="E1" s="253"/>
      <c r="F1" s="254"/>
      <c r="G1" s="252" t="s">
        <v>17</v>
      </c>
      <c r="H1" s="253"/>
      <c r="I1" s="254"/>
      <c r="J1" s="252" t="s">
        <v>18</v>
      </c>
      <c r="K1" s="253"/>
      <c r="L1" s="254"/>
      <c r="M1" s="252" t="s">
        <v>22</v>
      </c>
      <c r="N1" s="253"/>
      <c r="O1" s="254"/>
      <c r="P1" s="255" t="s">
        <v>23</v>
      </c>
      <c r="Q1" s="256"/>
      <c r="R1" s="252" t="s">
        <v>24</v>
      </c>
      <c r="S1" s="253"/>
      <c r="T1" s="254"/>
      <c r="U1" s="252" t="s">
        <v>25</v>
      </c>
      <c r="V1" s="253"/>
      <c r="W1" s="254"/>
      <c r="X1" s="255" t="s">
        <v>26</v>
      </c>
      <c r="Y1" s="257"/>
      <c r="Z1" s="256"/>
      <c r="AA1" s="255" t="s">
        <v>27</v>
      </c>
      <c r="AB1" s="256"/>
      <c r="AC1" s="252" t="s">
        <v>28</v>
      </c>
      <c r="AD1" s="253"/>
      <c r="AE1" s="254"/>
      <c r="AF1" s="252" t="s">
        <v>29</v>
      </c>
      <c r="AG1" s="253"/>
      <c r="AH1" s="254"/>
      <c r="AI1" s="252" t="s">
        <v>30</v>
      </c>
      <c r="AJ1" s="253"/>
      <c r="AK1" s="254"/>
      <c r="AL1" s="255" t="s">
        <v>31</v>
      </c>
      <c r="AM1" s="256"/>
      <c r="AN1" s="252" t="s">
        <v>32</v>
      </c>
      <c r="AO1" s="253"/>
      <c r="AP1" s="254"/>
      <c r="AQ1" s="252" t="s">
        <v>33</v>
      </c>
      <c r="AR1" s="253"/>
      <c r="AS1" s="254"/>
      <c r="AT1" s="252" t="s">
        <v>34</v>
      </c>
      <c r="AU1" s="253"/>
      <c r="AV1" s="254"/>
    </row>
    <row r="2" spans="1:48" ht="39" customHeight="1">
      <c r="A2" s="250"/>
      <c r="B2" s="250"/>
      <c r="C2" s="251"/>
      <c r="D2" s="10" t="s">
        <v>47</v>
      </c>
      <c r="E2" s="10" t="s">
        <v>48</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14.25">
      <c r="A3" s="251" t="s">
        <v>82</v>
      </c>
      <c r="B3" s="251"/>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ht="14.25">
      <c r="A4" s="251"/>
      <c r="B4" s="251"/>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51"/>
      <c r="B5" s="251"/>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25">
      <c r="A6" s="251"/>
      <c r="B6" s="251"/>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ht="14.25">
      <c r="A7" s="251"/>
      <c r="B7" s="251"/>
      <c r="C7" s="8" t="s">
        <v>43</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25">
      <c r="A8" s="251"/>
      <c r="B8" s="251"/>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25">
      <c r="A9" s="251"/>
      <c r="B9" s="251"/>
      <c r="C9" s="8" t="s">
        <v>42</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sheetProtection/>
  <mergeCells count="19">
    <mergeCell ref="U1:W1"/>
    <mergeCell ref="AF1:AH1"/>
    <mergeCell ref="AI1:AK1"/>
    <mergeCell ref="AL1:AM1"/>
    <mergeCell ref="AN1:AP1"/>
    <mergeCell ref="AQ1:AS1"/>
    <mergeCell ref="X1:Z1"/>
    <mergeCell ref="AA1:AB1"/>
    <mergeCell ref="AC1:AE1"/>
    <mergeCell ref="A1:B2"/>
    <mergeCell ref="C1:C2"/>
    <mergeCell ref="A3:B9"/>
    <mergeCell ref="D1:F1"/>
    <mergeCell ref="R1:T1"/>
    <mergeCell ref="AT1:AV1"/>
    <mergeCell ref="G1:I1"/>
    <mergeCell ref="J1:L1"/>
    <mergeCell ref="M1:O1"/>
    <mergeCell ref="P1:Q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3"/>
    </sheetView>
  </sheetViews>
  <sheetFormatPr defaultColWidth="9.140625" defaultRowHeight="15"/>
  <cols>
    <col min="1" max="1" width="48.8515625" style="0" customWidth="1"/>
    <col min="2" max="2" width="11.7109375" style="0" customWidth="1"/>
    <col min="3" max="3" width="13.7109375" style="0" customWidth="1"/>
    <col min="4" max="4" width="16.28125" style="0" customWidth="1"/>
    <col min="5" max="5" width="26.8515625" style="0" customWidth="1"/>
  </cols>
  <sheetData>
    <row r="1" spans="1:5" ht="15">
      <c r="A1" s="258" t="s">
        <v>57</v>
      </c>
      <c r="B1" s="258"/>
      <c r="C1" s="258"/>
      <c r="D1" s="258"/>
      <c r="E1" s="258"/>
    </row>
    <row r="2" spans="1:5" ht="15">
      <c r="A2" s="12"/>
      <c r="B2" s="12"/>
      <c r="C2" s="12"/>
      <c r="D2" s="12"/>
      <c r="E2" s="12"/>
    </row>
    <row r="3" spans="1:5" ht="15">
      <c r="A3" s="259" t="s">
        <v>129</v>
      </c>
      <c r="B3" s="259"/>
      <c r="C3" s="259"/>
      <c r="D3" s="259"/>
      <c r="E3" s="259"/>
    </row>
    <row r="4" spans="1:5" ht="45" customHeight="1">
      <c r="A4" s="13" t="s">
        <v>51</v>
      </c>
      <c r="B4" s="13" t="s">
        <v>58</v>
      </c>
      <c r="C4" s="13" t="s">
        <v>52</v>
      </c>
      <c r="D4" s="13" t="s">
        <v>53</v>
      </c>
      <c r="E4" s="13" t="s">
        <v>54</v>
      </c>
    </row>
    <row r="5" spans="1:5" ht="57.75" customHeight="1">
      <c r="A5" s="14" t="s">
        <v>59</v>
      </c>
      <c r="B5" s="15">
        <v>0.1</v>
      </c>
      <c r="C5" s="16">
        <f>SUM(D6:D7)</f>
        <v>0</v>
      </c>
      <c r="D5" s="15">
        <f aca="true" t="shared" si="0" ref="D5:D23">B5*C5</f>
        <v>0</v>
      </c>
      <c r="E5" s="14"/>
    </row>
    <row r="6" spans="1:5" ht="72.75" customHeight="1">
      <c r="A6" s="17" t="s">
        <v>60</v>
      </c>
      <c r="B6" s="18">
        <v>0.5</v>
      </c>
      <c r="C6" s="19"/>
      <c r="D6" s="18">
        <f t="shared" si="0"/>
        <v>0</v>
      </c>
      <c r="E6" s="17"/>
    </row>
    <row r="7" spans="1:5" ht="21" customHeight="1">
      <c r="A7" s="17" t="s">
        <v>61</v>
      </c>
      <c r="B7" s="18">
        <v>0.5</v>
      </c>
      <c r="C7" s="19"/>
      <c r="D7" s="18">
        <f t="shared" si="0"/>
        <v>0</v>
      </c>
      <c r="E7" s="17"/>
    </row>
    <row r="8" spans="1:5" ht="32.25" customHeight="1">
      <c r="A8" s="14" t="s">
        <v>62</v>
      </c>
      <c r="B8" s="15">
        <v>0.1</v>
      </c>
      <c r="C8" s="16">
        <f>SUM(D9:D10)</f>
        <v>0</v>
      </c>
      <c r="D8" s="15">
        <f t="shared" si="0"/>
        <v>0</v>
      </c>
      <c r="E8" s="14"/>
    </row>
    <row r="9" spans="1:5" ht="28.5">
      <c r="A9" s="17" t="s">
        <v>63</v>
      </c>
      <c r="B9" s="18">
        <v>0.5</v>
      </c>
      <c r="C9" s="19"/>
      <c r="D9" s="18">
        <f t="shared" si="0"/>
        <v>0</v>
      </c>
      <c r="E9" s="17"/>
    </row>
    <row r="10" spans="1:5" ht="28.5">
      <c r="A10" s="17" t="s">
        <v>64</v>
      </c>
      <c r="B10" s="18">
        <v>0.5</v>
      </c>
      <c r="C10" s="19"/>
      <c r="D10" s="18">
        <f t="shared" si="0"/>
        <v>0</v>
      </c>
      <c r="E10" s="17"/>
    </row>
    <row r="11" spans="1:5" ht="45.75" customHeight="1">
      <c r="A11" s="14" t="s">
        <v>65</v>
      </c>
      <c r="B11" s="15">
        <v>0.2</v>
      </c>
      <c r="C11" s="16">
        <f>SUM(D12:D13)</f>
        <v>0</v>
      </c>
      <c r="D11" s="15">
        <f t="shared" si="0"/>
        <v>0</v>
      </c>
      <c r="E11" s="14"/>
    </row>
    <row r="12" spans="1:5" ht="56.25" customHeight="1">
      <c r="A12" s="17" t="s">
        <v>66</v>
      </c>
      <c r="B12" s="18">
        <v>0.7</v>
      </c>
      <c r="C12" s="20"/>
      <c r="D12" s="21">
        <f t="shared" si="0"/>
        <v>0</v>
      </c>
      <c r="E12" s="22"/>
    </row>
    <row r="13" spans="1:5" ht="30.75" customHeight="1">
      <c r="A13" s="17" t="s">
        <v>67</v>
      </c>
      <c r="B13" s="18">
        <v>0.3</v>
      </c>
      <c r="C13" s="20"/>
      <c r="D13" s="21">
        <f t="shared" si="0"/>
        <v>0</v>
      </c>
      <c r="E13" s="23"/>
    </row>
    <row r="14" spans="1:5" ht="45" customHeight="1">
      <c r="A14" s="14" t="s">
        <v>68</v>
      </c>
      <c r="B14" s="15">
        <v>0.4</v>
      </c>
      <c r="C14" s="16">
        <f>SUM(D15:D16)</f>
        <v>0</v>
      </c>
      <c r="D14" s="15">
        <f t="shared" si="0"/>
        <v>0</v>
      </c>
      <c r="E14" s="14"/>
    </row>
    <row r="15" spans="1:5" ht="28.5">
      <c r="A15" s="24" t="s">
        <v>69</v>
      </c>
      <c r="B15" s="25">
        <v>0.5</v>
      </c>
      <c r="C15" s="26"/>
      <c r="D15" s="25">
        <f t="shared" si="0"/>
        <v>0</v>
      </c>
      <c r="E15" s="24"/>
    </row>
    <row r="16" spans="1:5" ht="15">
      <c r="A16" s="17" t="s">
        <v>70</v>
      </c>
      <c r="B16" s="18">
        <v>0.5</v>
      </c>
      <c r="C16" s="19"/>
      <c r="D16" s="18">
        <f t="shared" si="0"/>
        <v>0</v>
      </c>
      <c r="E16" s="17"/>
    </row>
    <row r="17" spans="1:5" ht="17.25" customHeight="1">
      <c r="A17" s="14" t="s">
        <v>71</v>
      </c>
      <c r="B17" s="15">
        <v>0.1</v>
      </c>
      <c r="C17" s="16">
        <f>SUM(D18)</f>
        <v>0</v>
      </c>
      <c r="D17" s="15">
        <f t="shared" si="0"/>
        <v>0</v>
      </c>
      <c r="E17" s="14"/>
    </row>
    <row r="18" spans="1:5" ht="15">
      <c r="A18" s="17" t="s">
        <v>72</v>
      </c>
      <c r="B18" s="18">
        <v>1</v>
      </c>
      <c r="C18" s="19"/>
      <c r="D18" s="18">
        <f t="shared" si="0"/>
        <v>0</v>
      </c>
      <c r="E18" s="17"/>
    </row>
    <row r="19" spans="1:5" ht="30.75" customHeight="1">
      <c r="A19" s="14" t="s">
        <v>73</v>
      </c>
      <c r="B19" s="15">
        <v>0.05</v>
      </c>
      <c r="C19" s="16">
        <f>SUM(D20:D21)</f>
        <v>0</v>
      </c>
      <c r="D19" s="15">
        <f t="shared" si="0"/>
        <v>0</v>
      </c>
      <c r="E19" s="14"/>
    </row>
    <row r="20" spans="1:5" ht="21.75" customHeight="1">
      <c r="A20" s="17" t="s">
        <v>74</v>
      </c>
      <c r="B20" s="18">
        <v>0.5</v>
      </c>
      <c r="C20" s="19"/>
      <c r="D20" s="18">
        <f t="shared" si="0"/>
        <v>0</v>
      </c>
      <c r="E20" s="17"/>
    </row>
    <row r="21" spans="1:5" ht="28.5">
      <c r="A21" s="17" t="s">
        <v>75</v>
      </c>
      <c r="B21" s="18">
        <v>0.5</v>
      </c>
      <c r="C21" s="19"/>
      <c r="D21" s="18">
        <f t="shared" si="0"/>
        <v>0</v>
      </c>
      <c r="E21" s="17"/>
    </row>
    <row r="22" spans="1:5" ht="33.75" customHeight="1">
      <c r="A22" s="14" t="s">
        <v>76</v>
      </c>
      <c r="B22" s="15">
        <v>0.05</v>
      </c>
      <c r="C22" s="16">
        <f>SUM(D23)</f>
        <v>0</v>
      </c>
      <c r="D22" s="15">
        <f t="shared" si="0"/>
        <v>0</v>
      </c>
      <c r="E22" s="14"/>
    </row>
    <row r="23" spans="1:5" ht="28.5">
      <c r="A23" s="17" t="s">
        <v>77</v>
      </c>
      <c r="B23" s="18">
        <v>1</v>
      </c>
      <c r="C23" s="19"/>
      <c r="D23" s="18">
        <f t="shared" si="0"/>
        <v>0</v>
      </c>
      <c r="E23" s="17"/>
    </row>
    <row r="24" spans="1:5" ht="15">
      <c r="A24" s="27" t="s">
        <v>55</v>
      </c>
      <c r="B24" s="18">
        <f>SUM(B5,B8,B11,B14,B17,B19,B22)</f>
        <v>1</v>
      </c>
      <c r="C24" s="18">
        <f>SUM(C5,C8,C11,C14,C17,C19,C22)</f>
        <v>0</v>
      </c>
      <c r="D24" s="18">
        <f>SUM(D5,D8,D11,D14,D17,D19,D22)</f>
        <v>0</v>
      </c>
      <c r="E24" s="14" t="s">
        <v>56</v>
      </c>
    </row>
    <row r="25" spans="1:5" ht="15">
      <c r="A25" s="28"/>
      <c r="B25" s="28"/>
      <c r="C25" s="28"/>
      <c r="D25" s="28"/>
      <c r="E25" s="28"/>
    </row>
    <row r="26" spans="1:5" ht="15">
      <c r="A26" s="260" t="s">
        <v>78</v>
      </c>
      <c r="B26" s="260"/>
      <c r="C26" s="260"/>
      <c r="D26" s="260"/>
      <c r="E26" s="260"/>
    </row>
    <row r="27" spans="1:5" ht="15">
      <c r="A27" s="28"/>
      <c r="B27" s="28"/>
      <c r="C27" s="28"/>
      <c r="D27" s="28"/>
      <c r="E27" s="28"/>
    </row>
    <row r="28" spans="1:5" ht="15">
      <c r="A28" s="260" t="s">
        <v>79</v>
      </c>
      <c r="B28" s="260"/>
      <c r="C28" s="260"/>
      <c r="D28" s="260"/>
      <c r="E28" s="260"/>
    </row>
    <row r="29" spans="1:5" ht="15">
      <c r="A29" s="260"/>
      <c r="B29" s="260"/>
      <c r="C29" s="260"/>
      <c r="D29" s="260"/>
      <c r="E29" s="260"/>
    </row>
  </sheetData>
  <sheetProtection/>
  <mergeCells count="5">
    <mergeCell ref="A1:E1"/>
    <mergeCell ref="A3:E3"/>
    <mergeCell ref="A26:E26"/>
    <mergeCell ref="A28:E28"/>
    <mergeCell ref="A29:E29"/>
  </mergeCells>
  <printOptions/>
  <pageMargins left="0.11811023622047245" right="0.31496062992125984" top="0.35433070866141736"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3" ySplit="3" topLeftCell="D36" activePane="bottomRight" state="frozen"/>
      <selection pane="topLeft" activeCell="A1" sqref="A1"/>
      <selection pane="topRight" activeCell="C1" sqref="C1"/>
      <selection pane="bottomLeft" activeCell="A1" sqref="A1"/>
      <selection pane="bottomRight" activeCell="P3" sqref="P3:Q3"/>
    </sheetView>
  </sheetViews>
  <sheetFormatPr defaultColWidth="9.140625" defaultRowHeight="15"/>
  <cols>
    <col min="1" max="1" width="4.57421875" style="44" customWidth="1"/>
    <col min="2" max="2" width="42.57421875" style="44" customWidth="1"/>
    <col min="3" max="3" width="6.8515625" style="44" customWidth="1"/>
    <col min="4" max="15" width="9.57421875" style="44" customWidth="1"/>
    <col min="16" max="17" width="10.57421875" style="44" customWidth="1"/>
    <col min="18" max="29" width="0" style="45" hidden="1" customWidth="1"/>
    <col min="30" max="16384" width="9.140625" style="45" customWidth="1"/>
  </cols>
  <sheetData>
    <row r="1" ht="12.75">
      <c r="Q1" s="35" t="s">
        <v>50</v>
      </c>
    </row>
    <row r="2" spans="1:17" ht="12.75">
      <c r="A2" s="46" t="s">
        <v>81</v>
      </c>
      <c r="B2" s="47"/>
      <c r="C2" s="47"/>
      <c r="D2" s="47"/>
      <c r="E2" s="47"/>
      <c r="F2" s="47"/>
      <c r="G2" s="47"/>
      <c r="H2" s="47"/>
      <c r="I2" s="47"/>
      <c r="J2" s="47"/>
      <c r="K2" s="47"/>
      <c r="L2" s="47"/>
      <c r="M2" s="47"/>
      <c r="N2" s="47"/>
      <c r="O2" s="47"/>
      <c r="P2" s="47"/>
      <c r="Q2" s="47"/>
    </row>
    <row r="3" spans="1:29" s="49" customFormat="1" ht="53.25" customHeight="1">
      <c r="A3" s="37" t="s">
        <v>0</v>
      </c>
      <c r="B3" s="276" t="s">
        <v>45</v>
      </c>
      <c r="C3" s="276"/>
      <c r="D3" s="37" t="s">
        <v>17</v>
      </c>
      <c r="E3" s="48" t="s">
        <v>18</v>
      </c>
      <c r="F3" s="37" t="s">
        <v>22</v>
      </c>
      <c r="G3" s="48" t="s">
        <v>24</v>
      </c>
      <c r="H3" s="37" t="s">
        <v>25</v>
      </c>
      <c r="I3" s="48" t="s">
        <v>26</v>
      </c>
      <c r="J3" s="37" t="s">
        <v>28</v>
      </c>
      <c r="K3" s="48" t="s">
        <v>29</v>
      </c>
      <c r="L3" s="37" t="s">
        <v>30</v>
      </c>
      <c r="M3" s="48" t="s">
        <v>32</v>
      </c>
      <c r="N3" s="37" t="s">
        <v>33</v>
      </c>
      <c r="O3" s="48" t="s">
        <v>34</v>
      </c>
      <c r="P3" s="37" t="s">
        <v>80</v>
      </c>
      <c r="Q3" s="37" t="s">
        <v>49</v>
      </c>
      <c r="R3" s="36" t="s">
        <v>17</v>
      </c>
      <c r="S3" s="30" t="s">
        <v>18</v>
      </c>
      <c r="T3" s="36" t="s">
        <v>22</v>
      </c>
      <c r="U3" s="30" t="s">
        <v>24</v>
      </c>
      <c r="V3" s="36" t="s">
        <v>25</v>
      </c>
      <c r="W3" s="30" t="s">
        <v>26</v>
      </c>
      <c r="X3" s="36" t="s">
        <v>28</v>
      </c>
      <c r="Y3" s="30" t="s">
        <v>29</v>
      </c>
      <c r="Z3" s="36" t="s">
        <v>30</v>
      </c>
      <c r="AA3" s="30" t="s">
        <v>32</v>
      </c>
      <c r="AB3" s="36" t="s">
        <v>33</v>
      </c>
      <c r="AC3" s="30" t="s">
        <v>34</v>
      </c>
    </row>
    <row r="4" spans="1:17" ht="15" customHeight="1">
      <c r="A4" s="50" t="s">
        <v>83</v>
      </c>
      <c r="B4" s="51"/>
      <c r="C4" s="51"/>
      <c r="D4" s="51"/>
      <c r="E4" s="47"/>
      <c r="F4" s="47"/>
      <c r="G4" s="47"/>
      <c r="H4" s="47"/>
      <c r="I4" s="47"/>
      <c r="J4" s="47"/>
      <c r="K4" s="47"/>
      <c r="L4" s="47"/>
      <c r="M4" s="47"/>
      <c r="N4" s="47"/>
      <c r="O4" s="47"/>
      <c r="P4" s="47"/>
      <c r="Q4" s="52"/>
    </row>
    <row r="5" spans="1:17" ht="283.5" customHeight="1">
      <c r="A5" s="263" t="s">
        <v>1</v>
      </c>
      <c r="B5" s="270" t="s">
        <v>84</v>
      </c>
      <c r="C5" s="53" t="s">
        <v>20</v>
      </c>
      <c r="D5" s="55" t="s">
        <v>216</v>
      </c>
      <c r="E5" s="55" t="s">
        <v>217</v>
      </c>
      <c r="F5" s="55" t="s">
        <v>218</v>
      </c>
      <c r="G5" s="55" t="s">
        <v>219</v>
      </c>
      <c r="H5" s="55" t="s">
        <v>218</v>
      </c>
      <c r="I5" s="55" t="s">
        <v>220</v>
      </c>
      <c r="J5" s="55" t="s">
        <v>219</v>
      </c>
      <c r="K5" s="55" t="s">
        <v>221</v>
      </c>
      <c r="L5" s="55" t="s">
        <v>222</v>
      </c>
      <c r="M5" s="55" t="s">
        <v>223</v>
      </c>
      <c r="N5" s="55" t="s">
        <v>222</v>
      </c>
      <c r="O5" s="55" t="s">
        <v>224</v>
      </c>
      <c r="P5" s="56"/>
      <c r="Q5" s="56"/>
    </row>
    <row r="6" spans="1:17" ht="105.75" customHeight="1">
      <c r="A6" s="263"/>
      <c r="B6" s="270"/>
      <c r="C6" s="53"/>
      <c r="D6" s="55"/>
      <c r="E6" s="55"/>
      <c r="F6" s="55"/>
      <c r="G6" s="55"/>
      <c r="H6" s="55"/>
      <c r="I6" s="55"/>
      <c r="J6" s="55"/>
      <c r="K6" s="57" t="s">
        <v>199</v>
      </c>
      <c r="L6" s="57" t="s">
        <v>200</v>
      </c>
      <c r="M6" s="57" t="s">
        <v>201</v>
      </c>
      <c r="N6" s="57" t="s">
        <v>202</v>
      </c>
      <c r="O6" s="55" t="s">
        <v>204</v>
      </c>
      <c r="P6" s="56"/>
      <c r="Q6" s="56"/>
    </row>
    <row r="7" spans="1:17" ht="74.25" customHeight="1">
      <c r="A7" s="263"/>
      <c r="B7" s="270"/>
      <c r="C7" s="53" t="s">
        <v>21</v>
      </c>
      <c r="D7" s="55"/>
      <c r="E7" s="56"/>
      <c r="F7" s="56"/>
      <c r="G7" s="56"/>
      <c r="H7" s="56"/>
      <c r="I7" s="56"/>
      <c r="J7" s="56"/>
      <c r="K7" s="56"/>
      <c r="L7" s="56"/>
      <c r="M7" s="56"/>
      <c r="N7" s="56"/>
      <c r="O7" s="56"/>
      <c r="P7" s="56"/>
      <c r="Q7" s="56"/>
    </row>
    <row r="8" spans="1:17" ht="175.5" customHeight="1">
      <c r="A8" s="263" t="s">
        <v>3</v>
      </c>
      <c r="B8" s="270" t="s">
        <v>85</v>
      </c>
      <c r="C8" s="53" t="s">
        <v>20</v>
      </c>
      <c r="D8" s="55"/>
      <c r="E8" s="56"/>
      <c r="F8" s="56"/>
      <c r="G8" s="56"/>
      <c r="H8" s="56"/>
      <c r="I8" s="57" t="s">
        <v>199</v>
      </c>
      <c r="J8" s="57" t="s">
        <v>200</v>
      </c>
      <c r="K8" s="57" t="s">
        <v>201</v>
      </c>
      <c r="L8" s="57" t="s">
        <v>202</v>
      </c>
      <c r="M8" s="264" t="s">
        <v>204</v>
      </c>
      <c r="N8" s="265"/>
      <c r="O8" s="266"/>
      <c r="P8" s="56"/>
      <c r="Q8" s="56"/>
    </row>
    <row r="9" spans="1:17" ht="33.75" customHeight="1">
      <c r="A9" s="263"/>
      <c r="B9" s="270"/>
      <c r="C9" s="53" t="s">
        <v>21</v>
      </c>
      <c r="D9" s="55"/>
      <c r="E9" s="56"/>
      <c r="F9" s="56"/>
      <c r="G9" s="56"/>
      <c r="H9" s="56"/>
      <c r="I9" s="56"/>
      <c r="J9" s="56"/>
      <c r="K9" s="56"/>
      <c r="L9" s="56"/>
      <c r="M9" s="56"/>
      <c r="N9" s="56"/>
      <c r="O9" s="56"/>
      <c r="P9" s="56"/>
      <c r="Q9" s="56"/>
    </row>
    <row r="10" spans="1:17" ht="151.5" customHeight="1">
      <c r="A10" s="263" t="s">
        <v>4</v>
      </c>
      <c r="B10" s="270" t="s">
        <v>86</v>
      </c>
      <c r="C10" s="53" t="s">
        <v>20</v>
      </c>
      <c r="D10" s="55" t="s">
        <v>205</v>
      </c>
      <c r="E10" s="55"/>
      <c r="F10" s="55" t="s">
        <v>206</v>
      </c>
      <c r="G10" s="55"/>
      <c r="H10" s="55" t="s">
        <v>207</v>
      </c>
      <c r="I10" s="55" t="s">
        <v>208</v>
      </c>
      <c r="J10" s="55" t="s">
        <v>209</v>
      </c>
      <c r="K10" s="55"/>
      <c r="L10" s="55"/>
      <c r="M10" s="55" t="s">
        <v>210</v>
      </c>
      <c r="N10" s="55"/>
      <c r="O10" s="55"/>
      <c r="P10" s="56"/>
      <c r="Q10" s="56"/>
    </row>
    <row r="11" spans="1:17" ht="40.5" customHeight="1">
      <c r="A11" s="263"/>
      <c r="B11" s="270"/>
      <c r="C11" s="53" t="s">
        <v>21</v>
      </c>
      <c r="D11" s="55"/>
      <c r="E11" s="56"/>
      <c r="F11" s="56"/>
      <c r="G11" s="56"/>
      <c r="H11" s="56"/>
      <c r="I11" s="56"/>
      <c r="J11" s="56"/>
      <c r="K11" s="56"/>
      <c r="L11" s="56"/>
      <c r="M11" s="56"/>
      <c r="N11" s="56"/>
      <c r="O11" s="56"/>
      <c r="P11" s="56"/>
      <c r="Q11" s="56"/>
    </row>
    <row r="12" spans="1:17" ht="355.5" customHeight="1">
      <c r="A12" s="263" t="s">
        <v>5</v>
      </c>
      <c r="B12" s="270" t="s">
        <v>227</v>
      </c>
      <c r="C12" s="53" t="s">
        <v>20</v>
      </c>
      <c r="D12" s="55"/>
      <c r="E12" s="55" t="s">
        <v>148</v>
      </c>
      <c r="F12" s="55"/>
      <c r="G12" s="55" t="s">
        <v>149</v>
      </c>
      <c r="H12" s="55" t="s">
        <v>150</v>
      </c>
      <c r="I12" s="55" t="s">
        <v>151</v>
      </c>
      <c r="J12" s="55"/>
      <c r="K12" s="55"/>
      <c r="L12" s="55" t="s">
        <v>150</v>
      </c>
      <c r="M12" s="55"/>
      <c r="N12" s="55"/>
      <c r="O12" s="55" t="s">
        <v>152</v>
      </c>
      <c r="P12" s="56"/>
      <c r="Q12" s="56"/>
    </row>
    <row r="13" spans="1:17" ht="24" customHeight="1">
      <c r="A13" s="263"/>
      <c r="B13" s="270"/>
      <c r="C13" s="53" t="s">
        <v>21</v>
      </c>
      <c r="D13" s="55"/>
      <c r="E13" s="56"/>
      <c r="F13" s="56"/>
      <c r="G13" s="56"/>
      <c r="H13" s="56"/>
      <c r="I13" s="56"/>
      <c r="J13" s="56"/>
      <c r="K13" s="56"/>
      <c r="L13" s="56"/>
      <c r="M13" s="56"/>
      <c r="N13" s="56"/>
      <c r="O13" s="56"/>
      <c r="P13" s="56"/>
      <c r="Q13" s="56"/>
    </row>
    <row r="14" spans="1:17" ht="96" customHeight="1">
      <c r="A14" s="263" t="s">
        <v>9</v>
      </c>
      <c r="B14" s="270" t="s">
        <v>87</v>
      </c>
      <c r="C14" s="53" t="s">
        <v>20</v>
      </c>
      <c r="D14" s="55"/>
      <c r="E14" s="56"/>
      <c r="F14" s="61" t="s">
        <v>239</v>
      </c>
      <c r="G14" s="56"/>
      <c r="H14" s="56"/>
      <c r="I14" s="56"/>
      <c r="J14" s="56"/>
      <c r="K14" s="56"/>
      <c r="L14" s="56"/>
      <c r="M14" s="56"/>
      <c r="N14" s="56"/>
      <c r="O14" s="56"/>
      <c r="P14" s="56"/>
      <c r="Q14" s="56"/>
    </row>
    <row r="15" spans="1:17" ht="39" customHeight="1">
      <c r="A15" s="263"/>
      <c r="B15" s="270"/>
      <c r="C15" s="53" t="s">
        <v>21</v>
      </c>
      <c r="D15" s="55"/>
      <c r="E15" s="56"/>
      <c r="F15" s="56"/>
      <c r="G15" s="56"/>
      <c r="H15" s="56"/>
      <c r="I15" s="56"/>
      <c r="J15" s="56"/>
      <c r="K15" s="56"/>
      <c r="L15" s="56"/>
      <c r="M15" s="56"/>
      <c r="N15" s="56"/>
      <c r="O15" s="56"/>
      <c r="P15" s="56"/>
      <c r="Q15" s="56"/>
    </row>
    <row r="16" spans="1:256" ht="12.75">
      <c r="A16" s="32" t="s">
        <v>88</v>
      </c>
      <c r="B16" s="62"/>
      <c r="C16" s="62"/>
      <c r="D16" s="59"/>
      <c r="E16" s="59"/>
      <c r="F16" s="59"/>
      <c r="G16" s="59"/>
      <c r="H16" s="59"/>
      <c r="I16" s="59"/>
      <c r="J16" s="59"/>
      <c r="K16" s="59"/>
      <c r="L16" s="59"/>
      <c r="M16" s="59"/>
      <c r="N16" s="59"/>
      <c r="O16" s="59"/>
      <c r="P16" s="59"/>
      <c r="Q16" s="60"/>
      <c r="AI16" s="279"/>
      <c r="AJ16" s="279"/>
      <c r="AK16" s="279"/>
      <c r="AZ16" s="279"/>
      <c r="BA16" s="279"/>
      <c r="BB16" s="279"/>
      <c r="BQ16" s="279"/>
      <c r="BR16" s="279"/>
      <c r="BS16" s="279"/>
      <c r="CH16" s="279"/>
      <c r="CI16" s="279"/>
      <c r="CJ16" s="279"/>
      <c r="CY16" s="279"/>
      <c r="CZ16" s="279"/>
      <c r="DA16" s="279"/>
      <c r="DP16" s="279"/>
      <c r="DQ16" s="279"/>
      <c r="DR16" s="279"/>
      <c r="EG16" s="279"/>
      <c r="EH16" s="279"/>
      <c r="EI16" s="279"/>
      <c r="EX16" s="279"/>
      <c r="EY16" s="279"/>
      <c r="EZ16" s="279"/>
      <c r="FO16" s="279"/>
      <c r="FP16" s="279"/>
      <c r="FQ16" s="279"/>
      <c r="GF16" s="279"/>
      <c r="GG16" s="279"/>
      <c r="GH16" s="279"/>
      <c r="GW16" s="279"/>
      <c r="GX16" s="279"/>
      <c r="GY16" s="279"/>
      <c r="HN16" s="279"/>
      <c r="HO16" s="279"/>
      <c r="HP16" s="279"/>
      <c r="IE16" s="279"/>
      <c r="IF16" s="279"/>
      <c r="IG16" s="279"/>
      <c r="IV16" s="279"/>
    </row>
    <row r="17" spans="1:17" ht="320.25" customHeight="1">
      <c r="A17" s="263" t="s">
        <v>6</v>
      </c>
      <c r="B17" s="270" t="s">
        <v>89</v>
      </c>
      <c r="C17" s="53" t="s">
        <v>20</v>
      </c>
      <c r="D17" s="63" t="s">
        <v>157</v>
      </c>
      <c r="E17" s="63" t="s">
        <v>158</v>
      </c>
      <c r="F17" s="63" t="s">
        <v>159</v>
      </c>
      <c r="G17" s="63" t="s">
        <v>160</v>
      </c>
      <c r="H17" s="63" t="s">
        <v>161</v>
      </c>
      <c r="I17" s="56"/>
      <c r="J17" s="56"/>
      <c r="K17" s="56"/>
      <c r="L17" s="56"/>
      <c r="M17" s="56"/>
      <c r="N17" s="56"/>
      <c r="O17" s="56"/>
      <c r="P17" s="56"/>
      <c r="Q17" s="56"/>
    </row>
    <row r="18" spans="1:17" ht="39.75" customHeight="1">
      <c r="A18" s="263"/>
      <c r="B18" s="270"/>
      <c r="C18" s="53" t="s">
        <v>21</v>
      </c>
      <c r="D18" s="55"/>
      <c r="E18" s="56"/>
      <c r="F18" s="56"/>
      <c r="G18" s="56"/>
      <c r="H18" s="56"/>
      <c r="I18" s="56"/>
      <c r="J18" s="56"/>
      <c r="K18" s="56"/>
      <c r="L18" s="56"/>
      <c r="M18" s="56"/>
      <c r="N18" s="56"/>
      <c r="O18" s="56"/>
      <c r="P18" s="56"/>
      <c r="Q18" s="56"/>
    </row>
    <row r="19" spans="1:17" ht="194.25" customHeight="1">
      <c r="A19" s="263" t="s">
        <v>7</v>
      </c>
      <c r="B19" s="270" t="s">
        <v>225</v>
      </c>
      <c r="C19" s="53" t="s">
        <v>20</v>
      </c>
      <c r="D19" s="57" t="s">
        <v>240</v>
      </c>
      <c r="E19" s="57" t="s">
        <v>241</v>
      </c>
      <c r="F19" s="64" t="s">
        <v>170</v>
      </c>
      <c r="G19" s="57" t="s">
        <v>171</v>
      </c>
      <c r="H19" s="65"/>
      <c r="I19" s="65"/>
      <c r="J19" s="65"/>
      <c r="K19" s="57"/>
      <c r="L19" s="57"/>
      <c r="M19" s="57"/>
      <c r="N19" s="57"/>
      <c r="O19" s="57"/>
      <c r="P19" s="57" t="s">
        <v>172</v>
      </c>
      <c r="Q19" s="56"/>
    </row>
    <row r="20" spans="1:17" ht="39.75" customHeight="1">
      <c r="A20" s="263"/>
      <c r="B20" s="270"/>
      <c r="C20" s="53" t="s">
        <v>21</v>
      </c>
      <c r="D20" s="55"/>
      <c r="E20" s="56"/>
      <c r="F20" s="56"/>
      <c r="G20" s="56"/>
      <c r="H20" s="56"/>
      <c r="I20" s="56"/>
      <c r="J20" s="56"/>
      <c r="K20" s="56"/>
      <c r="L20" s="56"/>
      <c r="M20" s="56"/>
      <c r="N20" s="56"/>
      <c r="O20" s="56"/>
      <c r="P20" s="56"/>
      <c r="Q20" s="56"/>
    </row>
    <row r="21" spans="1:17" ht="211.5" customHeight="1">
      <c r="A21" s="263" t="s">
        <v>8</v>
      </c>
      <c r="B21" s="270" t="s">
        <v>228</v>
      </c>
      <c r="C21" s="53" t="s">
        <v>20</v>
      </c>
      <c r="D21" s="66" t="s">
        <v>242</v>
      </c>
      <c r="E21" s="66" t="s">
        <v>173</v>
      </c>
      <c r="F21" s="66" t="s">
        <v>170</v>
      </c>
      <c r="G21" s="67" t="s">
        <v>174</v>
      </c>
      <c r="H21" s="67" t="s">
        <v>174</v>
      </c>
      <c r="I21" s="66" t="s">
        <v>174</v>
      </c>
      <c r="J21" s="66" t="s">
        <v>174</v>
      </c>
      <c r="K21" s="66" t="s">
        <v>174</v>
      </c>
      <c r="L21" s="66" t="s">
        <v>174</v>
      </c>
      <c r="M21" s="66" t="s">
        <v>174</v>
      </c>
      <c r="N21" s="66" t="s">
        <v>175</v>
      </c>
      <c r="O21" s="66" t="s">
        <v>176</v>
      </c>
      <c r="P21" s="57" t="s">
        <v>177</v>
      </c>
      <c r="Q21" s="56"/>
    </row>
    <row r="22" spans="1:17" ht="31.5" customHeight="1">
      <c r="A22" s="263"/>
      <c r="B22" s="270"/>
      <c r="C22" s="53" t="s">
        <v>21</v>
      </c>
      <c r="D22" s="55"/>
      <c r="E22" s="56"/>
      <c r="F22" s="56"/>
      <c r="G22" s="56"/>
      <c r="H22" s="56"/>
      <c r="I22" s="56"/>
      <c r="J22" s="56"/>
      <c r="K22" s="56"/>
      <c r="L22" s="56"/>
      <c r="M22" s="56"/>
      <c r="N22" s="56"/>
      <c r="O22" s="56"/>
      <c r="P22" s="56"/>
      <c r="Q22" s="56"/>
    </row>
    <row r="23" spans="1:17" s="69" customFormat="1" ht="223.5" customHeight="1">
      <c r="A23" s="267" t="s">
        <v>14</v>
      </c>
      <c r="B23" s="262" t="s">
        <v>229</v>
      </c>
      <c r="C23" s="68" t="s">
        <v>20</v>
      </c>
      <c r="D23" s="57" t="str">
        <f>$D$19</f>
        <v>подготовка конкурсной документации</v>
      </c>
      <c r="E23" s="57" t="s">
        <v>243</v>
      </c>
      <c r="F23" s="64" t="s">
        <v>170</v>
      </c>
      <c r="G23" s="57" t="s">
        <v>178</v>
      </c>
      <c r="H23" s="57" t="s">
        <v>179</v>
      </c>
      <c r="I23" s="57" t="s">
        <v>134</v>
      </c>
      <c r="J23" s="57"/>
      <c r="K23" s="57" t="s">
        <v>180</v>
      </c>
      <c r="L23" s="57"/>
      <c r="M23" s="65"/>
      <c r="N23" s="65"/>
      <c r="O23" s="65"/>
      <c r="P23" s="57" t="s">
        <v>181</v>
      </c>
      <c r="Q23" s="65"/>
    </row>
    <row r="24" spans="1:17" s="69" customFormat="1" ht="39.75" customHeight="1">
      <c r="A24" s="269"/>
      <c r="B24" s="262"/>
      <c r="C24" s="68" t="s">
        <v>21</v>
      </c>
      <c r="D24" s="57"/>
      <c r="E24" s="65"/>
      <c r="F24" s="65"/>
      <c r="G24" s="65"/>
      <c r="H24" s="65"/>
      <c r="I24" s="65"/>
      <c r="J24" s="65"/>
      <c r="K24" s="65"/>
      <c r="L24" s="65"/>
      <c r="M24" s="65"/>
      <c r="N24" s="65"/>
      <c r="O24" s="65"/>
      <c r="P24" s="65"/>
      <c r="Q24" s="65"/>
    </row>
    <row r="25" spans="1:17" s="69" customFormat="1" ht="104.25" customHeight="1">
      <c r="A25" s="261" t="s">
        <v>15</v>
      </c>
      <c r="B25" s="262" t="s">
        <v>230</v>
      </c>
      <c r="C25" s="68" t="s">
        <v>20</v>
      </c>
      <c r="D25" s="70"/>
      <c r="E25" s="57" t="str">
        <f>$D$19</f>
        <v>подготовка конкурсной документации</v>
      </c>
      <c r="F25" s="64" t="s">
        <v>170</v>
      </c>
      <c r="G25" s="57" t="s">
        <v>182</v>
      </c>
      <c r="H25" s="57" t="str">
        <f>$D$19</f>
        <v>подготовка конкурсной документации</v>
      </c>
      <c r="I25" s="64" t="s">
        <v>170</v>
      </c>
      <c r="J25" s="57" t="s">
        <v>182</v>
      </c>
      <c r="K25" s="65"/>
      <c r="L25" s="65"/>
      <c r="M25" s="65"/>
      <c r="N25" s="65"/>
      <c r="O25" s="65"/>
      <c r="P25" s="66" t="s">
        <v>183</v>
      </c>
      <c r="Q25" s="65"/>
    </row>
    <row r="26" spans="1:17" s="69" customFormat="1" ht="39.75" customHeight="1">
      <c r="A26" s="261"/>
      <c r="B26" s="262"/>
      <c r="C26" s="68" t="s">
        <v>21</v>
      </c>
      <c r="D26" s="57"/>
      <c r="E26" s="65"/>
      <c r="F26" s="65"/>
      <c r="G26" s="65"/>
      <c r="H26" s="65"/>
      <c r="I26" s="65"/>
      <c r="J26" s="65"/>
      <c r="K26" s="65"/>
      <c r="L26" s="65"/>
      <c r="M26" s="65"/>
      <c r="N26" s="65"/>
      <c r="O26" s="65"/>
      <c r="P26" s="65"/>
      <c r="Q26" s="65"/>
    </row>
    <row r="27" spans="1:17" ht="12.75">
      <c r="A27" s="32" t="s">
        <v>90</v>
      </c>
      <c r="B27" s="71"/>
      <c r="C27" s="71"/>
      <c r="D27" s="55"/>
      <c r="E27" s="56"/>
      <c r="F27" s="56"/>
      <c r="G27" s="56"/>
      <c r="H27" s="56"/>
      <c r="I27" s="56"/>
      <c r="J27" s="56"/>
      <c r="K27" s="56"/>
      <c r="L27" s="56"/>
      <c r="M27" s="56"/>
      <c r="N27" s="56"/>
      <c r="O27" s="56"/>
      <c r="P27" s="56"/>
      <c r="Q27" s="56"/>
    </row>
    <row r="28" spans="1:17" ht="201.75" customHeight="1">
      <c r="A28" s="53" t="s">
        <v>16</v>
      </c>
      <c r="B28" s="54" t="s">
        <v>231</v>
      </c>
      <c r="C28" s="53" t="s">
        <v>20</v>
      </c>
      <c r="D28" s="55" t="s">
        <v>138</v>
      </c>
      <c r="E28" s="55" t="s">
        <v>138</v>
      </c>
      <c r="F28" s="55" t="s">
        <v>138</v>
      </c>
      <c r="G28" s="55" t="s">
        <v>139</v>
      </c>
      <c r="H28" s="55" t="s">
        <v>139</v>
      </c>
      <c r="I28" s="55" t="s">
        <v>139</v>
      </c>
      <c r="J28" s="55" t="s">
        <v>140</v>
      </c>
      <c r="K28" s="55" t="s">
        <v>140</v>
      </c>
      <c r="L28" s="55" t="s">
        <v>140</v>
      </c>
      <c r="M28" s="55" t="s">
        <v>141</v>
      </c>
      <c r="N28" s="55" t="s">
        <v>141</v>
      </c>
      <c r="O28" s="56"/>
      <c r="P28" s="56"/>
      <c r="Q28" s="56"/>
    </row>
    <row r="29" spans="1:17" ht="39.75" customHeight="1">
      <c r="A29" s="53"/>
      <c r="B29" s="54"/>
      <c r="C29" s="53" t="s">
        <v>21</v>
      </c>
      <c r="D29" s="55"/>
      <c r="E29" s="56"/>
      <c r="F29" s="56"/>
      <c r="G29" s="56"/>
      <c r="H29" s="56"/>
      <c r="I29" s="56"/>
      <c r="J29" s="56"/>
      <c r="K29" s="56"/>
      <c r="L29" s="56"/>
      <c r="M29" s="56"/>
      <c r="N29" s="56"/>
      <c r="O29" s="56"/>
      <c r="P29" s="56"/>
      <c r="Q29" s="56"/>
    </row>
    <row r="30" spans="1:17" ht="12.75">
      <c r="A30" s="33" t="s">
        <v>91</v>
      </c>
      <c r="B30" s="72"/>
      <c r="C30" s="73"/>
      <c r="D30" s="74"/>
      <c r="E30" s="75"/>
      <c r="F30" s="75"/>
      <c r="G30" s="76"/>
      <c r="H30" s="77"/>
      <c r="I30" s="77"/>
      <c r="J30" s="77"/>
      <c r="K30" s="77"/>
      <c r="L30" s="77"/>
      <c r="M30" s="77"/>
      <c r="N30" s="77"/>
      <c r="O30" s="77"/>
      <c r="P30" s="77"/>
      <c r="Q30" s="77"/>
    </row>
    <row r="31" spans="1:17" ht="241.5" customHeight="1">
      <c r="A31" s="263" t="s">
        <v>93</v>
      </c>
      <c r="B31" s="270" t="s">
        <v>92</v>
      </c>
      <c r="C31" s="53" t="s">
        <v>20</v>
      </c>
      <c r="D31" s="55" t="s">
        <v>211</v>
      </c>
      <c r="E31" s="55" t="s">
        <v>212</v>
      </c>
      <c r="F31" s="55" t="s">
        <v>213</v>
      </c>
      <c r="G31" s="55" t="s">
        <v>213</v>
      </c>
      <c r="H31" s="55" t="s">
        <v>140</v>
      </c>
      <c r="I31" s="55" t="s">
        <v>141</v>
      </c>
      <c r="J31" s="55" t="s">
        <v>141</v>
      </c>
      <c r="K31" s="55" t="s">
        <v>141</v>
      </c>
      <c r="L31" s="55" t="s">
        <v>141</v>
      </c>
      <c r="M31" s="55" t="s">
        <v>214</v>
      </c>
      <c r="N31" s="55" t="s">
        <v>214</v>
      </c>
      <c r="O31" s="55" t="s">
        <v>214</v>
      </c>
      <c r="P31" s="56"/>
      <c r="Q31" s="56"/>
    </row>
    <row r="32" spans="1:17" ht="45.75" customHeight="1">
      <c r="A32" s="263"/>
      <c r="B32" s="270"/>
      <c r="C32" s="53" t="s">
        <v>21</v>
      </c>
      <c r="D32" s="55"/>
      <c r="E32" s="56"/>
      <c r="F32" s="56"/>
      <c r="G32" s="56"/>
      <c r="H32" s="56"/>
      <c r="I32" s="56"/>
      <c r="J32" s="56"/>
      <c r="K32" s="56"/>
      <c r="L32" s="56"/>
      <c r="M32" s="56"/>
      <c r="N32" s="56"/>
      <c r="O32" s="56"/>
      <c r="P32" s="56"/>
      <c r="Q32" s="56"/>
    </row>
    <row r="33" spans="1:17" ht="12.75">
      <c r="A33" s="32" t="s">
        <v>94</v>
      </c>
      <c r="B33" s="54"/>
      <c r="C33" s="53"/>
      <c r="D33" s="55"/>
      <c r="E33" s="56"/>
      <c r="F33" s="56"/>
      <c r="G33" s="56"/>
      <c r="H33" s="58"/>
      <c r="I33" s="77"/>
      <c r="J33" s="77"/>
      <c r="K33" s="77"/>
      <c r="L33" s="77"/>
      <c r="M33" s="77"/>
      <c r="N33" s="77"/>
      <c r="O33" s="77"/>
      <c r="P33" s="77"/>
      <c r="Q33" s="77"/>
    </row>
    <row r="34" spans="1:17" ht="30.75" customHeight="1">
      <c r="A34" s="263" t="s">
        <v>95</v>
      </c>
      <c r="B34" s="270" t="s">
        <v>96</v>
      </c>
      <c r="C34" s="53" t="s">
        <v>20</v>
      </c>
      <c r="D34" s="55"/>
      <c r="E34" s="56"/>
      <c r="F34" s="56"/>
      <c r="G34" s="56"/>
      <c r="H34" s="56"/>
      <c r="I34" s="56"/>
      <c r="J34" s="56"/>
      <c r="K34" s="56"/>
      <c r="L34" s="56"/>
      <c r="M34" s="56"/>
      <c r="N34" s="56"/>
      <c r="O34" s="56"/>
      <c r="P34" s="56"/>
      <c r="Q34" s="56"/>
    </row>
    <row r="35" spans="1:17" ht="30.75" customHeight="1">
      <c r="A35" s="263"/>
      <c r="B35" s="270"/>
      <c r="C35" s="53" t="s">
        <v>21</v>
      </c>
      <c r="D35" s="55"/>
      <c r="E35" s="56"/>
      <c r="F35" s="56"/>
      <c r="G35" s="56"/>
      <c r="H35" s="56"/>
      <c r="I35" s="56"/>
      <c r="J35" s="56"/>
      <c r="K35" s="56"/>
      <c r="L35" s="56"/>
      <c r="M35" s="56"/>
      <c r="N35" s="56"/>
      <c r="O35" s="56"/>
      <c r="P35" s="56"/>
      <c r="Q35" s="56"/>
    </row>
    <row r="36" spans="1:17" ht="39.75" customHeight="1">
      <c r="A36" s="277" t="s">
        <v>97</v>
      </c>
      <c r="B36" s="272" t="s">
        <v>128</v>
      </c>
      <c r="C36" s="53" t="s">
        <v>20</v>
      </c>
      <c r="D36" s="55"/>
      <c r="E36" s="56"/>
      <c r="F36" s="56"/>
      <c r="G36" s="56"/>
      <c r="H36" s="56"/>
      <c r="I36" s="56"/>
      <c r="J36" s="56"/>
      <c r="K36" s="56"/>
      <c r="L36" s="56"/>
      <c r="M36" s="56"/>
      <c r="N36" s="56"/>
      <c r="O36" s="56"/>
      <c r="P36" s="56"/>
      <c r="Q36" s="56"/>
    </row>
    <row r="37" spans="1:17" ht="39.75" customHeight="1">
      <c r="A37" s="278"/>
      <c r="B37" s="273"/>
      <c r="C37" s="53" t="s">
        <v>21</v>
      </c>
      <c r="D37" s="55"/>
      <c r="E37" s="56"/>
      <c r="F37" s="56"/>
      <c r="G37" s="56"/>
      <c r="H37" s="56"/>
      <c r="I37" s="56"/>
      <c r="J37" s="56"/>
      <c r="K37" s="56"/>
      <c r="L37" s="56"/>
      <c r="M37" s="56"/>
      <c r="N37" s="56"/>
      <c r="O37" s="56"/>
      <c r="P37" s="56"/>
      <c r="Q37" s="56"/>
    </row>
    <row r="38" spans="1:17" ht="12.75">
      <c r="A38" s="34" t="s">
        <v>98</v>
      </c>
      <c r="B38" s="78"/>
      <c r="C38" s="79"/>
      <c r="D38" s="80"/>
      <c r="E38" s="77"/>
      <c r="F38" s="77"/>
      <c r="G38" s="77"/>
      <c r="H38" s="77"/>
      <c r="I38" s="77"/>
      <c r="J38" s="77"/>
      <c r="K38" s="77"/>
      <c r="L38" s="77"/>
      <c r="M38" s="77"/>
      <c r="N38" s="77"/>
      <c r="O38" s="77"/>
      <c r="P38" s="77"/>
      <c r="Q38" s="77"/>
    </row>
    <row r="39" spans="1:17" ht="238.5" customHeight="1">
      <c r="A39" s="263" t="s">
        <v>99</v>
      </c>
      <c r="B39" s="270" t="s">
        <v>226</v>
      </c>
      <c r="C39" s="53" t="s">
        <v>20</v>
      </c>
      <c r="D39" s="92"/>
      <c r="E39" s="92" t="s">
        <v>245</v>
      </c>
      <c r="F39" s="92" t="s">
        <v>244</v>
      </c>
      <c r="G39" s="92" t="s">
        <v>233</v>
      </c>
      <c r="H39" s="285" t="s">
        <v>246</v>
      </c>
      <c r="I39" s="286"/>
      <c r="J39" s="286"/>
      <c r="K39" s="286"/>
      <c r="L39" s="286"/>
      <c r="M39" s="286"/>
      <c r="N39" s="286"/>
      <c r="O39" s="287"/>
      <c r="P39" s="55" t="s">
        <v>188</v>
      </c>
      <c r="Q39" s="56"/>
    </row>
    <row r="40" spans="1:17" ht="39.75" customHeight="1">
      <c r="A40" s="263" t="s">
        <v>10</v>
      </c>
      <c r="B40" s="270" t="s">
        <v>11</v>
      </c>
      <c r="C40" s="53" t="s">
        <v>21</v>
      </c>
      <c r="D40" s="55"/>
      <c r="E40" s="56"/>
      <c r="F40" s="56"/>
      <c r="G40" s="56"/>
      <c r="H40" s="56"/>
      <c r="I40" s="56"/>
      <c r="J40" s="56"/>
      <c r="K40" s="56"/>
      <c r="L40" s="56"/>
      <c r="M40" s="56"/>
      <c r="N40" s="56"/>
      <c r="O40" s="56"/>
      <c r="P40" s="56"/>
      <c r="Q40" s="56"/>
    </row>
    <row r="41" spans="1:17" ht="194.25" customHeight="1">
      <c r="A41" s="263" t="s">
        <v>100</v>
      </c>
      <c r="B41" s="270" t="s">
        <v>101</v>
      </c>
      <c r="C41" s="53" t="s">
        <v>20</v>
      </c>
      <c r="D41" s="55"/>
      <c r="E41" s="56"/>
      <c r="F41" s="56"/>
      <c r="G41" s="56"/>
      <c r="H41" s="56"/>
      <c r="I41" s="56"/>
      <c r="J41" s="56"/>
      <c r="K41" s="56"/>
      <c r="L41" s="56"/>
      <c r="M41" s="56"/>
      <c r="N41" s="56"/>
      <c r="O41" s="56"/>
      <c r="P41" s="82" t="s">
        <v>153</v>
      </c>
      <c r="Q41" s="56"/>
    </row>
    <row r="42" spans="1:17" ht="39.75" customHeight="1">
      <c r="A42" s="263"/>
      <c r="B42" s="270"/>
      <c r="C42" s="53" t="s">
        <v>21</v>
      </c>
      <c r="D42" s="55"/>
      <c r="E42" s="56"/>
      <c r="F42" s="56"/>
      <c r="G42" s="56"/>
      <c r="H42" s="56"/>
      <c r="I42" s="56"/>
      <c r="J42" s="56"/>
      <c r="K42" s="56"/>
      <c r="L42" s="56"/>
      <c r="M42" s="56"/>
      <c r="N42" s="56"/>
      <c r="O42" s="56"/>
      <c r="P42" s="56"/>
      <c r="Q42" s="56"/>
    </row>
    <row r="43" spans="1:17" ht="186" customHeight="1">
      <c r="A43" s="263" t="s">
        <v>102</v>
      </c>
      <c r="B43" s="270" t="s">
        <v>103</v>
      </c>
      <c r="C43" s="53" t="s">
        <v>20</v>
      </c>
      <c r="D43" s="57" t="s">
        <v>199</v>
      </c>
      <c r="E43" s="57" t="s">
        <v>200</v>
      </c>
      <c r="F43" s="57" t="s">
        <v>203</v>
      </c>
      <c r="G43" s="281" t="s">
        <v>191</v>
      </c>
      <c r="H43" s="282"/>
      <c r="I43" s="282"/>
      <c r="J43" s="282"/>
      <c r="K43" s="282"/>
      <c r="L43" s="282"/>
      <c r="M43" s="282"/>
      <c r="N43" s="282"/>
      <c r="O43" s="283"/>
      <c r="P43" s="56"/>
      <c r="Q43" s="56"/>
    </row>
    <row r="44" spans="1:17" ht="39.75" customHeight="1">
      <c r="A44" s="263"/>
      <c r="B44" s="270"/>
      <c r="C44" s="53" t="s">
        <v>21</v>
      </c>
      <c r="D44" s="55"/>
      <c r="E44" s="56"/>
      <c r="F44" s="56"/>
      <c r="G44" s="56"/>
      <c r="H44" s="56"/>
      <c r="I44" s="56"/>
      <c r="J44" s="56"/>
      <c r="K44" s="56"/>
      <c r="L44" s="56"/>
      <c r="M44" s="56"/>
      <c r="N44" s="56"/>
      <c r="O44" s="56"/>
      <c r="P44" s="56"/>
      <c r="Q44" s="56"/>
    </row>
    <row r="45" spans="1:17" ht="278.25" customHeight="1">
      <c r="A45" s="263" t="s">
        <v>104</v>
      </c>
      <c r="B45" s="270" t="s">
        <v>105</v>
      </c>
      <c r="C45" s="53" t="s">
        <v>20</v>
      </c>
      <c r="D45" s="83" t="s">
        <v>189</v>
      </c>
      <c r="E45" s="83" t="s">
        <v>190</v>
      </c>
      <c r="F45" s="83" t="s">
        <v>191</v>
      </c>
      <c r="G45" s="83" t="s">
        <v>191</v>
      </c>
      <c r="H45" s="83" t="s">
        <v>192</v>
      </c>
      <c r="I45" s="83" t="s">
        <v>191</v>
      </c>
      <c r="J45" s="83" t="s">
        <v>191</v>
      </c>
      <c r="K45" s="83" t="s">
        <v>193</v>
      </c>
      <c r="L45" s="83" t="s">
        <v>191</v>
      </c>
      <c r="M45" s="83" t="s">
        <v>194</v>
      </c>
      <c r="N45" s="83" t="s">
        <v>195</v>
      </c>
      <c r="O45" s="83" t="s">
        <v>196</v>
      </c>
      <c r="P45" s="83" t="s">
        <v>197</v>
      </c>
      <c r="Q45" s="56"/>
    </row>
    <row r="46" spans="1:17" ht="39.75" customHeight="1">
      <c r="A46" s="263" t="s">
        <v>12</v>
      </c>
      <c r="B46" s="270" t="s">
        <v>13</v>
      </c>
      <c r="C46" s="53" t="s">
        <v>21</v>
      </c>
      <c r="D46" s="55"/>
      <c r="E46" s="56"/>
      <c r="F46" s="56"/>
      <c r="G46" s="56"/>
      <c r="H46" s="56"/>
      <c r="I46" s="56"/>
      <c r="J46" s="56"/>
      <c r="K46" s="56"/>
      <c r="L46" s="56"/>
      <c r="M46" s="56"/>
      <c r="N46" s="56"/>
      <c r="O46" s="56"/>
      <c r="P46" s="56"/>
      <c r="Q46" s="56"/>
    </row>
    <row r="47" spans="1:17" ht="39.75" customHeight="1">
      <c r="A47" s="274" t="s">
        <v>107</v>
      </c>
      <c r="B47" s="272" t="s">
        <v>106</v>
      </c>
      <c r="C47" s="53" t="s">
        <v>20</v>
      </c>
      <c r="D47" s="55"/>
      <c r="E47" s="56"/>
      <c r="F47" s="56"/>
      <c r="G47" s="56"/>
      <c r="H47" s="56"/>
      <c r="I47" s="56"/>
      <c r="J47" s="56"/>
      <c r="K47" s="56"/>
      <c r="L47" s="56"/>
      <c r="M47" s="56"/>
      <c r="N47" s="56"/>
      <c r="O47" s="56"/>
      <c r="P47" s="56"/>
      <c r="Q47" s="56"/>
    </row>
    <row r="48" spans="1:17" ht="39.75" customHeight="1">
      <c r="A48" s="275"/>
      <c r="B48" s="273"/>
      <c r="C48" s="53" t="s">
        <v>21</v>
      </c>
      <c r="D48" s="55"/>
      <c r="E48" s="56"/>
      <c r="F48" s="56"/>
      <c r="G48" s="56"/>
      <c r="H48" s="56"/>
      <c r="I48" s="56"/>
      <c r="J48" s="56"/>
      <c r="K48" s="56"/>
      <c r="L48" s="56"/>
      <c r="M48" s="56"/>
      <c r="N48" s="56"/>
      <c r="O48" s="56"/>
      <c r="P48" s="56"/>
      <c r="Q48" s="56"/>
    </row>
    <row r="49" spans="1:17" ht="129.75" customHeight="1">
      <c r="A49" s="274" t="s">
        <v>108</v>
      </c>
      <c r="B49" s="272" t="s">
        <v>109</v>
      </c>
      <c r="C49" s="84" t="s">
        <v>20</v>
      </c>
      <c r="D49" s="31" t="s">
        <v>247</v>
      </c>
      <c r="E49" s="31" t="s">
        <v>247</v>
      </c>
      <c r="F49" s="31" t="s">
        <v>247</v>
      </c>
      <c r="G49" s="31" t="s">
        <v>248</v>
      </c>
      <c r="H49" s="31" t="s">
        <v>249</v>
      </c>
      <c r="I49" s="94" t="s">
        <v>250</v>
      </c>
      <c r="J49" s="31" t="s">
        <v>251</v>
      </c>
      <c r="K49" s="31" t="s">
        <v>247</v>
      </c>
      <c r="L49" s="31" t="s">
        <v>252</v>
      </c>
      <c r="M49" s="31" t="s">
        <v>247</v>
      </c>
      <c r="N49" s="94" t="s">
        <v>253</v>
      </c>
      <c r="O49" s="31" t="s">
        <v>247</v>
      </c>
      <c r="P49" s="85"/>
      <c r="Q49" s="85"/>
    </row>
    <row r="50" spans="1:17" ht="39.75" customHeight="1">
      <c r="A50" s="275"/>
      <c r="B50" s="273"/>
      <c r="C50" s="53" t="s">
        <v>21</v>
      </c>
      <c r="D50" s="55"/>
      <c r="E50" s="56"/>
      <c r="F50" s="56"/>
      <c r="G50" s="56"/>
      <c r="H50" s="56"/>
      <c r="I50" s="56"/>
      <c r="J50" s="56"/>
      <c r="K50" s="56"/>
      <c r="L50" s="56"/>
      <c r="M50" s="56"/>
      <c r="N50" s="56"/>
      <c r="O50" s="56"/>
      <c r="P50" s="56"/>
      <c r="Q50" s="56"/>
    </row>
    <row r="51" spans="1:17" s="69" customFormat="1" ht="391.5" customHeight="1">
      <c r="A51" s="263" t="s">
        <v>110</v>
      </c>
      <c r="B51" s="270" t="s">
        <v>111</v>
      </c>
      <c r="C51" s="68" t="s">
        <v>20</v>
      </c>
      <c r="D51" s="57" t="s">
        <v>130</v>
      </c>
      <c r="E51" s="57" t="s">
        <v>131</v>
      </c>
      <c r="F51" s="57" t="s">
        <v>132</v>
      </c>
      <c r="G51" s="57" t="s">
        <v>133</v>
      </c>
      <c r="H51" s="57" t="s">
        <v>134</v>
      </c>
      <c r="I51" s="57" t="s">
        <v>135</v>
      </c>
      <c r="J51" s="57" t="s">
        <v>135</v>
      </c>
      <c r="K51" s="57" t="s">
        <v>135</v>
      </c>
      <c r="L51" s="57" t="s">
        <v>136</v>
      </c>
      <c r="M51" s="65"/>
      <c r="N51" s="65"/>
      <c r="O51" s="65"/>
      <c r="P51" s="57" t="s">
        <v>137</v>
      </c>
      <c r="Q51" s="65"/>
    </row>
    <row r="52" spans="1:17" ht="39.75" customHeight="1">
      <c r="A52" s="263"/>
      <c r="B52" s="270"/>
      <c r="C52" s="53" t="s">
        <v>21</v>
      </c>
      <c r="D52" s="86"/>
      <c r="E52" s="85"/>
      <c r="F52" s="85"/>
      <c r="G52" s="85"/>
      <c r="H52" s="85"/>
      <c r="I52" s="85"/>
      <c r="J52" s="85"/>
      <c r="K52" s="85"/>
      <c r="L52" s="85"/>
      <c r="M52" s="85"/>
      <c r="N52" s="56"/>
      <c r="O52" s="56"/>
      <c r="P52" s="56"/>
      <c r="Q52" s="56"/>
    </row>
    <row r="53" spans="1:17" ht="75.75" customHeight="1">
      <c r="A53" s="263" t="s">
        <v>113</v>
      </c>
      <c r="B53" s="270" t="s">
        <v>112</v>
      </c>
      <c r="C53" s="53" t="s">
        <v>20</v>
      </c>
      <c r="D53" s="83" t="s">
        <v>142</v>
      </c>
      <c r="E53" s="83" t="s">
        <v>142</v>
      </c>
      <c r="F53" s="83" t="s">
        <v>142</v>
      </c>
      <c r="G53" s="83" t="s">
        <v>147</v>
      </c>
      <c r="H53" s="83" t="s">
        <v>143</v>
      </c>
      <c r="I53" s="83" t="s">
        <v>201</v>
      </c>
      <c r="J53" s="83" t="s">
        <v>144</v>
      </c>
      <c r="K53" s="83" t="s">
        <v>145</v>
      </c>
      <c r="L53" s="83" t="s">
        <v>146</v>
      </c>
      <c r="M53" s="83"/>
      <c r="N53" s="81"/>
      <c r="O53" s="55"/>
      <c r="P53" s="55"/>
      <c r="Q53" s="55"/>
    </row>
    <row r="54" spans="1:17" ht="31.5" customHeight="1">
      <c r="A54" s="263"/>
      <c r="B54" s="270"/>
      <c r="C54" s="53" t="s">
        <v>21</v>
      </c>
      <c r="D54" s="87"/>
      <c r="E54" s="87"/>
      <c r="F54" s="87"/>
      <c r="G54" s="87"/>
      <c r="H54" s="87"/>
      <c r="I54" s="87"/>
      <c r="J54" s="87"/>
      <c r="K54" s="87"/>
      <c r="L54" s="87"/>
      <c r="M54" s="87"/>
      <c r="N54" s="55"/>
      <c r="O54" s="55"/>
      <c r="P54" s="55"/>
      <c r="Q54" s="55"/>
    </row>
    <row r="55" spans="1:17" ht="52.5" customHeight="1">
      <c r="A55" s="263" t="s">
        <v>114</v>
      </c>
      <c r="B55" s="270" t="s">
        <v>115</v>
      </c>
      <c r="C55" s="53" t="s">
        <v>20</v>
      </c>
      <c r="D55" s="55"/>
      <c r="E55" s="56"/>
      <c r="F55" s="56"/>
      <c r="G55" s="56"/>
      <c r="H55" s="56"/>
      <c r="I55" s="56"/>
      <c r="J55" s="56"/>
      <c r="K55" s="56"/>
      <c r="L55" s="56"/>
      <c r="M55" s="56"/>
      <c r="N55" s="56"/>
      <c r="O55" s="56"/>
      <c r="P55" s="56"/>
      <c r="Q55" s="56"/>
    </row>
    <row r="56" spans="1:17" ht="52.5" customHeight="1">
      <c r="A56" s="263"/>
      <c r="B56" s="270"/>
      <c r="C56" s="53" t="s">
        <v>21</v>
      </c>
      <c r="D56" s="55"/>
      <c r="E56" s="56"/>
      <c r="F56" s="56"/>
      <c r="G56" s="56"/>
      <c r="H56" s="56"/>
      <c r="I56" s="56"/>
      <c r="J56" s="56"/>
      <c r="K56" s="56"/>
      <c r="L56" s="56"/>
      <c r="M56" s="56"/>
      <c r="N56" s="56"/>
      <c r="O56" s="56"/>
      <c r="P56" s="56"/>
      <c r="Q56" s="56"/>
    </row>
    <row r="57" spans="1:17" ht="409.5" customHeight="1">
      <c r="A57" s="263" t="s">
        <v>116</v>
      </c>
      <c r="B57" s="270" t="s">
        <v>117</v>
      </c>
      <c r="C57" s="53" t="s">
        <v>20</v>
      </c>
      <c r="D57" s="93" t="s">
        <v>234</v>
      </c>
      <c r="E57" s="92"/>
      <c r="F57" s="92" t="s">
        <v>235</v>
      </c>
      <c r="G57" s="271" t="s">
        <v>232</v>
      </c>
      <c r="H57" s="271"/>
      <c r="I57" s="92" t="s">
        <v>236</v>
      </c>
      <c r="J57" s="92" t="s">
        <v>237</v>
      </c>
      <c r="K57" s="264" t="s">
        <v>238</v>
      </c>
      <c r="L57" s="265"/>
      <c r="M57" s="265"/>
      <c r="N57" s="265"/>
      <c r="O57" s="266"/>
      <c r="P57" s="88" t="s">
        <v>198</v>
      </c>
      <c r="Q57" s="56"/>
    </row>
    <row r="58" spans="1:17" ht="39.75" customHeight="1">
      <c r="A58" s="263"/>
      <c r="B58" s="270"/>
      <c r="C58" s="53" t="s">
        <v>21</v>
      </c>
      <c r="D58" s="55"/>
      <c r="E58" s="56"/>
      <c r="F58" s="56"/>
      <c r="G58" s="56"/>
      <c r="H58" s="56"/>
      <c r="I58" s="56"/>
      <c r="J58" s="56"/>
      <c r="K58" s="56"/>
      <c r="L58" s="56"/>
      <c r="M58" s="56"/>
      <c r="N58" s="56"/>
      <c r="O58" s="56"/>
      <c r="P58" s="56"/>
      <c r="Q58" s="56"/>
    </row>
    <row r="59" spans="1:17" s="69" customFormat="1" ht="183.75" customHeight="1">
      <c r="A59" s="267" t="s">
        <v>119</v>
      </c>
      <c r="B59" s="267" t="s">
        <v>118</v>
      </c>
      <c r="C59" s="267" t="s">
        <v>20</v>
      </c>
      <c r="D59" s="57"/>
      <c r="E59" s="57" t="s">
        <v>166</v>
      </c>
      <c r="F59" s="57" t="s">
        <v>167</v>
      </c>
      <c r="G59" s="89" t="s">
        <v>168</v>
      </c>
      <c r="H59" s="89" t="s">
        <v>168</v>
      </c>
      <c r="I59" s="89" t="s">
        <v>168</v>
      </c>
      <c r="J59" s="89" t="s">
        <v>168</v>
      </c>
      <c r="K59" s="89" t="s">
        <v>168</v>
      </c>
      <c r="L59" s="89" t="s">
        <v>168</v>
      </c>
      <c r="M59" s="89" t="s">
        <v>168</v>
      </c>
      <c r="N59" s="89" t="s">
        <v>168</v>
      </c>
      <c r="O59" s="89" t="s">
        <v>169</v>
      </c>
      <c r="P59" s="65"/>
      <c r="Q59" s="65"/>
    </row>
    <row r="60" spans="1:17" s="69" customFormat="1" ht="150" customHeight="1">
      <c r="A60" s="268"/>
      <c r="B60" s="268"/>
      <c r="C60" s="268"/>
      <c r="D60" s="57" t="s">
        <v>162</v>
      </c>
      <c r="E60" s="57" t="s">
        <v>162</v>
      </c>
      <c r="F60" s="57" t="s">
        <v>162</v>
      </c>
      <c r="G60" s="57" t="s">
        <v>162</v>
      </c>
      <c r="H60" s="57" t="s">
        <v>162</v>
      </c>
      <c r="I60" s="57" t="s">
        <v>162</v>
      </c>
      <c r="J60" s="57" t="s">
        <v>162</v>
      </c>
      <c r="K60" s="57" t="s">
        <v>162</v>
      </c>
      <c r="L60" s="57" t="s">
        <v>162</v>
      </c>
      <c r="M60" s="57" t="s">
        <v>162</v>
      </c>
      <c r="N60" s="57" t="s">
        <v>162</v>
      </c>
      <c r="O60" s="57" t="s">
        <v>162</v>
      </c>
      <c r="P60" s="65"/>
      <c r="Q60" s="65"/>
    </row>
    <row r="61" spans="1:17" s="69" customFormat="1" ht="316.5" customHeight="1">
      <c r="A61" s="268"/>
      <c r="B61" s="268"/>
      <c r="C61" s="269"/>
      <c r="D61" s="57" t="s">
        <v>163</v>
      </c>
      <c r="E61" s="57" t="s">
        <v>164</v>
      </c>
      <c r="F61" s="57" t="s">
        <v>165</v>
      </c>
      <c r="G61" s="57" t="s">
        <v>165</v>
      </c>
      <c r="H61" s="57" t="s">
        <v>165</v>
      </c>
      <c r="I61" s="57" t="s">
        <v>165</v>
      </c>
      <c r="J61" s="57" t="s">
        <v>165</v>
      </c>
      <c r="K61" s="57" t="s">
        <v>165</v>
      </c>
      <c r="L61" s="57" t="s">
        <v>165</v>
      </c>
      <c r="M61" s="57" t="s">
        <v>165</v>
      </c>
      <c r="N61" s="57" t="s">
        <v>165</v>
      </c>
      <c r="O61" s="57" t="s">
        <v>165</v>
      </c>
      <c r="P61" s="65"/>
      <c r="Q61" s="65"/>
    </row>
    <row r="62" spans="1:17" s="69" customFormat="1" ht="39.75" customHeight="1">
      <c r="A62" s="269"/>
      <c r="B62" s="269"/>
      <c r="C62" s="68" t="s">
        <v>21</v>
      </c>
      <c r="D62" s="57"/>
      <c r="E62" s="65"/>
      <c r="F62" s="65"/>
      <c r="G62" s="65"/>
      <c r="H62" s="65"/>
      <c r="I62" s="65"/>
      <c r="J62" s="65"/>
      <c r="K62" s="65"/>
      <c r="L62" s="65"/>
      <c r="M62" s="65"/>
      <c r="N62" s="65"/>
      <c r="O62" s="65"/>
      <c r="P62" s="65"/>
      <c r="Q62" s="65"/>
    </row>
    <row r="63" spans="1:17" ht="39.75" customHeight="1">
      <c r="A63" s="263" t="s">
        <v>120</v>
      </c>
      <c r="B63" s="270" t="s">
        <v>121</v>
      </c>
      <c r="C63" s="53" t="s">
        <v>20</v>
      </c>
      <c r="D63" s="55"/>
      <c r="E63" s="56"/>
      <c r="F63" s="56"/>
      <c r="G63" s="56"/>
      <c r="H63" s="56"/>
      <c r="I63" s="56"/>
      <c r="J63" s="56"/>
      <c r="K63" s="56"/>
      <c r="L63" s="56"/>
      <c r="M63" s="56"/>
      <c r="N63" s="56"/>
      <c r="O63" s="56"/>
      <c r="P63" s="56"/>
      <c r="Q63" s="56"/>
    </row>
    <row r="64" spans="1:17" ht="39.75" customHeight="1">
      <c r="A64" s="263"/>
      <c r="B64" s="270"/>
      <c r="C64" s="53" t="s">
        <v>21</v>
      </c>
      <c r="D64" s="55"/>
      <c r="E64" s="56"/>
      <c r="F64" s="56"/>
      <c r="G64" s="56"/>
      <c r="H64" s="56"/>
      <c r="I64" s="56"/>
      <c r="J64" s="56"/>
      <c r="K64" s="56"/>
      <c r="L64" s="56"/>
      <c r="M64" s="56"/>
      <c r="N64" s="56"/>
      <c r="O64" s="56"/>
      <c r="P64" s="56"/>
      <c r="Q64" s="56"/>
    </row>
    <row r="65" spans="1:17" s="69" customFormat="1" ht="154.5" customHeight="1">
      <c r="A65" s="261" t="s">
        <v>122</v>
      </c>
      <c r="B65" s="262" t="s">
        <v>123</v>
      </c>
      <c r="C65" s="68" t="s">
        <v>20</v>
      </c>
      <c r="D65" s="66"/>
      <c r="E65" s="66"/>
      <c r="F65" s="66" t="s">
        <v>184</v>
      </c>
      <c r="G65" s="66" t="s">
        <v>170</v>
      </c>
      <c r="H65" s="66" t="s">
        <v>185</v>
      </c>
      <c r="I65" s="66"/>
      <c r="J65" s="66" t="s">
        <v>185</v>
      </c>
      <c r="K65" s="66"/>
      <c r="L65" s="66"/>
      <c r="M65" s="66" t="s">
        <v>185</v>
      </c>
      <c r="N65" s="66"/>
      <c r="O65" s="66" t="s">
        <v>186</v>
      </c>
      <c r="P65" s="66" t="s">
        <v>187</v>
      </c>
      <c r="Q65" s="65"/>
    </row>
    <row r="66" spans="1:17" s="69" customFormat="1" ht="39.75" customHeight="1">
      <c r="A66" s="261"/>
      <c r="B66" s="262"/>
      <c r="C66" s="68" t="s">
        <v>21</v>
      </c>
      <c r="D66" s="65"/>
      <c r="E66" s="65"/>
      <c r="F66" s="65"/>
      <c r="G66" s="65"/>
      <c r="H66" s="65"/>
      <c r="I66" s="65"/>
      <c r="J66" s="65"/>
      <c r="K66" s="65"/>
      <c r="L66" s="65"/>
      <c r="M66" s="65"/>
      <c r="N66" s="65"/>
      <c r="O66" s="65"/>
      <c r="P66" s="65"/>
      <c r="Q66" s="65"/>
    </row>
    <row r="67" spans="1:17" ht="39.75" customHeight="1">
      <c r="A67" s="263" t="s">
        <v>124</v>
      </c>
      <c r="B67" s="270" t="s">
        <v>125</v>
      </c>
      <c r="C67" s="53" t="s">
        <v>20</v>
      </c>
      <c r="D67" s="55"/>
      <c r="E67" s="56"/>
      <c r="F67" s="56"/>
      <c r="G67" s="56"/>
      <c r="H67" s="56"/>
      <c r="I67" s="56"/>
      <c r="J67" s="56"/>
      <c r="K67" s="56"/>
      <c r="L67" s="56"/>
      <c r="M67" s="56"/>
      <c r="N67" s="56"/>
      <c r="O67" s="56"/>
      <c r="P67" s="56"/>
      <c r="Q67" s="56"/>
    </row>
    <row r="68" spans="1:17" ht="39.75" customHeight="1">
      <c r="A68" s="263"/>
      <c r="B68" s="270"/>
      <c r="C68" s="53" t="s">
        <v>21</v>
      </c>
      <c r="D68" s="55"/>
      <c r="E68" s="56"/>
      <c r="F68" s="56"/>
      <c r="G68" s="56"/>
      <c r="H68" s="56"/>
      <c r="I68" s="56"/>
      <c r="J68" s="56"/>
      <c r="K68" s="56"/>
      <c r="L68" s="56"/>
      <c r="M68" s="56"/>
      <c r="N68" s="56"/>
      <c r="O68" s="56"/>
      <c r="P68" s="56"/>
      <c r="Q68" s="56"/>
    </row>
    <row r="69" spans="1:17" ht="147" customHeight="1">
      <c r="A69" s="274" t="s">
        <v>126</v>
      </c>
      <c r="B69" s="272" t="s">
        <v>127</v>
      </c>
      <c r="C69" s="53" t="s">
        <v>20</v>
      </c>
      <c r="D69" s="55"/>
      <c r="E69" s="90" t="s">
        <v>154</v>
      </c>
      <c r="F69" s="90" t="s">
        <v>155</v>
      </c>
      <c r="G69" s="56"/>
      <c r="H69" s="56"/>
      <c r="I69" s="56"/>
      <c r="J69" s="56"/>
      <c r="K69" s="56"/>
      <c r="L69" s="56"/>
      <c r="M69" s="56"/>
      <c r="N69" s="56"/>
      <c r="O69" s="90" t="s">
        <v>156</v>
      </c>
      <c r="P69" s="56"/>
      <c r="Q69" s="56"/>
    </row>
    <row r="70" spans="1:17" ht="39.75" customHeight="1">
      <c r="A70" s="275"/>
      <c r="B70" s="273"/>
      <c r="C70" s="53" t="s">
        <v>21</v>
      </c>
      <c r="D70" s="55"/>
      <c r="E70" s="56"/>
      <c r="F70" s="56"/>
      <c r="G70" s="56"/>
      <c r="H70" s="56"/>
      <c r="I70" s="56"/>
      <c r="J70" s="56"/>
      <c r="K70" s="56"/>
      <c r="L70" s="56"/>
      <c r="M70" s="56"/>
      <c r="N70" s="56"/>
      <c r="O70" s="56"/>
      <c r="P70" s="56"/>
      <c r="Q70" s="56"/>
    </row>
    <row r="71" spans="1:17" ht="12.75">
      <c r="A71" s="91"/>
      <c r="B71" s="91"/>
      <c r="C71" s="91"/>
      <c r="D71" s="91"/>
      <c r="E71" s="91"/>
      <c r="F71" s="91"/>
      <c r="G71" s="91"/>
      <c r="H71" s="91"/>
      <c r="I71" s="91"/>
      <c r="J71" s="91"/>
      <c r="K71" s="91"/>
      <c r="L71" s="91"/>
      <c r="M71" s="91"/>
      <c r="N71" s="91"/>
      <c r="O71" s="91"/>
      <c r="P71" s="91"/>
      <c r="Q71" s="91"/>
    </row>
    <row r="73" spans="2:20" ht="12.75">
      <c r="B73" s="284" t="s">
        <v>254</v>
      </c>
      <c r="C73" s="284"/>
      <c r="D73" s="284"/>
      <c r="E73" s="284"/>
      <c r="F73" s="284"/>
      <c r="G73" s="284"/>
      <c r="H73" s="284"/>
      <c r="I73" s="284"/>
      <c r="J73" s="284"/>
      <c r="K73" s="284"/>
      <c r="L73" s="284"/>
      <c r="M73" s="284"/>
      <c r="N73" s="284"/>
      <c r="O73" s="284"/>
      <c r="P73" s="284"/>
      <c r="Q73" s="284"/>
      <c r="R73" s="284"/>
      <c r="S73" s="284"/>
      <c r="T73" s="284"/>
    </row>
    <row r="74" spans="2:20" ht="14.25">
      <c r="B74" s="38"/>
      <c r="C74" s="39"/>
      <c r="D74" s="40"/>
      <c r="E74" s="40"/>
      <c r="F74" s="40"/>
      <c r="G74" s="40"/>
      <c r="H74" s="40"/>
      <c r="I74" s="40"/>
      <c r="J74" s="40"/>
      <c r="K74" s="40"/>
      <c r="L74" s="40"/>
      <c r="M74" s="40"/>
      <c r="N74" s="40"/>
      <c r="O74" s="40"/>
      <c r="P74" s="40"/>
      <c r="Q74" s="40"/>
      <c r="R74" s="40"/>
      <c r="S74" s="40"/>
      <c r="T74" s="40"/>
    </row>
    <row r="75" spans="2:20" ht="14.25">
      <c r="B75" s="38"/>
      <c r="C75" s="39"/>
      <c r="D75" s="40"/>
      <c r="E75" s="40"/>
      <c r="F75" s="40"/>
      <c r="G75" s="40"/>
      <c r="H75" s="40"/>
      <c r="I75" s="40"/>
      <c r="J75" s="40"/>
      <c r="K75" s="40"/>
      <c r="L75" s="40"/>
      <c r="M75" s="40"/>
      <c r="N75" s="40"/>
      <c r="O75" s="40"/>
      <c r="P75" s="40"/>
      <c r="Q75" s="40"/>
      <c r="R75" s="40"/>
      <c r="S75" s="40"/>
      <c r="T75" s="40"/>
    </row>
    <row r="76" spans="2:20" ht="14.25">
      <c r="B76" s="38"/>
      <c r="C76" s="39"/>
      <c r="D76" s="40"/>
      <c r="E76" s="40"/>
      <c r="F76" s="40"/>
      <c r="G76" s="40"/>
      <c r="H76" s="40"/>
      <c r="I76" s="40"/>
      <c r="J76" s="40"/>
      <c r="K76" s="40"/>
      <c r="L76" s="40"/>
      <c r="M76" s="40"/>
      <c r="N76" s="40"/>
      <c r="O76" s="40"/>
      <c r="P76" s="40"/>
      <c r="Q76" s="40"/>
      <c r="R76" s="40"/>
      <c r="S76" s="40"/>
      <c r="T76" s="40"/>
    </row>
    <row r="77" spans="2:20" ht="14.25">
      <c r="B77" s="38"/>
      <c r="C77" s="39"/>
      <c r="D77" s="40"/>
      <c r="E77" s="40"/>
      <c r="F77" s="40"/>
      <c r="G77" s="40"/>
      <c r="H77" s="40"/>
      <c r="I77" s="40"/>
      <c r="J77" s="40"/>
      <c r="K77" s="40"/>
      <c r="L77" s="40"/>
      <c r="M77" s="40"/>
      <c r="N77" s="40"/>
      <c r="O77" s="40"/>
      <c r="P77" s="40"/>
      <c r="Q77" s="40"/>
      <c r="R77" s="40"/>
      <c r="S77" s="40"/>
      <c r="T77" s="40"/>
    </row>
    <row r="78" spans="2:20" ht="14.25">
      <c r="B78" s="41" t="s">
        <v>46</v>
      </c>
      <c r="C78" s="42"/>
      <c r="D78" s="43"/>
      <c r="E78" s="43"/>
      <c r="F78" s="40"/>
      <c r="G78" s="40"/>
      <c r="H78" s="40"/>
      <c r="I78" s="40"/>
      <c r="J78" s="40"/>
      <c r="K78" s="40"/>
      <c r="L78" s="40"/>
      <c r="M78" s="40"/>
      <c r="N78" s="40"/>
      <c r="O78" s="40"/>
      <c r="P78" s="40"/>
      <c r="Q78" s="40"/>
      <c r="R78" s="40"/>
      <c r="S78" s="40"/>
      <c r="T78" s="40"/>
    </row>
    <row r="79" spans="2:20" ht="58.5" customHeight="1">
      <c r="B79" s="280" t="s">
        <v>215</v>
      </c>
      <c r="C79" s="280"/>
      <c r="D79" s="280"/>
      <c r="E79" s="280"/>
      <c r="F79" s="40"/>
      <c r="G79" s="40"/>
      <c r="H79" s="40"/>
      <c r="I79" s="40"/>
      <c r="J79" s="40"/>
      <c r="K79" s="40"/>
      <c r="L79" s="40"/>
      <c r="M79" s="40"/>
      <c r="N79" s="40"/>
      <c r="O79" s="40"/>
      <c r="P79" s="40"/>
      <c r="Q79" s="40"/>
      <c r="R79" s="40"/>
      <c r="S79" s="40"/>
      <c r="T79" s="40"/>
    </row>
  </sheetData>
  <sheetProtection/>
  <mergeCells count="78">
    <mergeCell ref="EX16:EZ16"/>
    <mergeCell ref="FO16:FQ16"/>
    <mergeCell ref="GF16:GH16"/>
    <mergeCell ref="GW16:GY16"/>
    <mergeCell ref="HN16:HP16"/>
    <mergeCell ref="IE16:IG16"/>
    <mergeCell ref="K57:O57"/>
    <mergeCell ref="EG16:EI16"/>
    <mergeCell ref="CY16:DA16"/>
    <mergeCell ref="H39:O39"/>
    <mergeCell ref="BQ16:BS16"/>
    <mergeCell ref="DP16:DR16"/>
    <mergeCell ref="CH16:CJ16"/>
    <mergeCell ref="A34:A35"/>
    <mergeCell ref="B57:B58"/>
    <mergeCell ref="B53:B54"/>
    <mergeCell ref="B55:B56"/>
    <mergeCell ref="B47:B48"/>
    <mergeCell ref="A41:A42"/>
    <mergeCell ref="B41:B42"/>
    <mergeCell ref="B79:E79"/>
    <mergeCell ref="G43:O43"/>
    <mergeCell ref="B67:B68"/>
    <mergeCell ref="A47:A48"/>
    <mergeCell ref="B45:B46"/>
    <mergeCell ref="B73:T73"/>
    <mergeCell ref="B51:B52"/>
    <mergeCell ref="B49:B50"/>
    <mergeCell ref="B59:B62"/>
    <mergeCell ref="A59:A62"/>
    <mergeCell ref="B39:B40"/>
    <mergeCell ref="AI16:AK16"/>
    <mergeCell ref="AZ16:BB16"/>
    <mergeCell ref="A21:A22"/>
    <mergeCell ref="A39:A40"/>
    <mergeCell ref="A43:A44"/>
    <mergeCell ref="B34:B35"/>
    <mergeCell ref="B43:B44"/>
    <mergeCell ref="B25:B26"/>
    <mergeCell ref="B23:B24"/>
    <mergeCell ref="A55:A56"/>
    <mergeCell ref="A57:A58"/>
    <mergeCell ref="A63:A64"/>
    <mergeCell ref="A36:A37"/>
    <mergeCell ref="A53:A54"/>
    <mergeCell ref="A51:A52"/>
    <mergeCell ref="A49:A50"/>
    <mergeCell ref="A45:A46"/>
    <mergeCell ref="A69:A70"/>
    <mergeCell ref="B3:C3"/>
    <mergeCell ref="B10:B11"/>
    <mergeCell ref="B17:B18"/>
    <mergeCell ref="B14:B15"/>
    <mergeCell ref="A19:A20"/>
    <mergeCell ref="B69:B70"/>
    <mergeCell ref="A67:A68"/>
    <mergeCell ref="A25:A26"/>
    <mergeCell ref="B5:B7"/>
    <mergeCell ref="B63:B64"/>
    <mergeCell ref="A17:A18"/>
    <mergeCell ref="A8:A9"/>
    <mergeCell ref="A12:A13"/>
    <mergeCell ref="B21:B22"/>
    <mergeCell ref="A14:A15"/>
    <mergeCell ref="B36:B37"/>
    <mergeCell ref="A23:A24"/>
    <mergeCell ref="B31:B32"/>
    <mergeCell ref="A31:A32"/>
    <mergeCell ref="A65:A66"/>
    <mergeCell ref="B65:B66"/>
    <mergeCell ref="A5:A7"/>
    <mergeCell ref="M8:O8"/>
    <mergeCell ref="C59:C61"/>
    <mergeCell ref="B19:B20"/>
    <mergeCell ref="B8:B9"/>
    <mergeCell ref="A10:A11"/>
    <mergeCell ref="B12:B13"/>
    <mergeCell ref="G57:H57"/>
  </mergeCells>
  <conditionalFormatting sqref="R5:AN6 R7:AC70">
    <cfRule type="expression" priority="3" dxfId="0">
      <formula>D5&lt;&gt;0</formula>
    </cfRule>
    <cfRule type="colorScale" priority="4" dxfId="1">
      <colorScale>
        <cfvo type="min" val="0"/>
        <cfvo type="max"/>
        <color rgb="FFFF7128"/>
        <color rgb="FFFFEF9C"/>
      </colorScale>
    </cfRule>
  </conditionalFormatting>
  <printOptions/>
  <pageMargins left="0.15748031496062992" right="0.15748031496062992" top="0.15748031496062992" bottom="0.15748031496062992" header="0.31496062992125984" footer="0.31496062992125984"/>
  <pageSetup fitToHeight="11" fitToWidth="1" horizontalDpi="600" verticalDpi="600" orientation="landscape" paperSize="9" scale="72" r:id="rId1"/>
  <rowBreaks count="1" manualBreakCount="1">
    <brk id="28" max="255" man="1"/>
  </rowBreaks>
  <colBreaks count="1" manualBreakCount="1">
    <brk id="29" max="65535" man="1"/>
  </colBreaks>
</worksheet>
</file>

<file path=xl/worksheets/sheet4.xml><?xml version="1.0" encoding="utf-8"?>
<worksheet xmlns="http://schemas.openxmlformats.org/spreadsheetml/2006/main" xmlns:r="http://schemas.openxmlformats.org/officeDocument/2006/relationships">
  <dimension ref="A1:BB151"/>
  <sheetViews>
    <sheetView tabSelected="1" view="pageBreakPreview" zoomScale="70" zoomScaleSheetLayoutView="70" zoomScalePageLayoutView="0" workbookViewId="0" topLeftCell="A100">
      <selection activeCell="J119" sqref="J119"/>
    </sheetView>
  </sheetViews>
  <sheetFormatPr defaultColWidth="9.140625" defaultRowHeight="15"/>
  <cols>
    <col min="1" max="1" width="8.00390625" style="151" customWidth="1"/>
    <col min="2" max="2" width="19.7109375" style="151" customWidth="1"/>
    <col min="3" max="3" width="13.28125" style="151" customWidth="1"/>
    <col min="4" max="4" width="20.7109375" style="151" customWidth="1"/>
    <col min="5" max="5" width="12.8515625" style="151" customWidth="1"/>
    <col min="6" max="6" width="12.421875" style="152" customWidth="1"/>
    <col min="7" max="7" width="10.28125" style="151" customWidth="1"/>
    <col min="8" max="8" width="7.8515625" style="151" customWidth="1"/>
    <col min="9" max="9" width="6.8515625" style="151" customWidth="1"/>
    <col min="10" max="10" width="11.00390625" style="151" customWidth="1"/>
    <col min="11" max="11" width="7.57421875" style="151" customWidth="1"/>
    <col min="12" max="12" width="6.8515625" style="151" customWidth="1"/>
    <col min="13" max="13" width="8.140625" style="151" customWidth="1"/>
    <col min="14" max="15" width="8.28125" style="151" customWidth="1"/>
    <col min="16" max="16" width="6.7109375" style="151" customWidth="1"/>
    <col min="17" max="17" width="9.140625" style="151" customWidth="1"/>
    <col min="18" max="18" width="8.7109375" style="151" customWidth="1"/>
    <col min="19" max="19" width="7.00390625" style="151" customWidth="1"/>
    <col min="20" max="20" width="8.421875" style="151" customWidth="1"/>
    <col min="21" max="21" width="8.140625" style="151" customWidth="1"/>
    <col min="22" max="22" width="6.8515625" style="151" customWidth="1"/>
    <col min="23" max="23" width="7.28125" style="151" customWidth="1"/>
    <col min="24" max="25" width="7.7109375" style="151" customWidth="1"/>
    <col min="26" max="26" width="7.28125" style="151" customWidth="1"/>
    <col min="27" max="27" width="5.8515625" style="151" hidden="1" customWidth="1"/>
    <col min="28" max="28" width="6.8515625" style="151" hidden="1" customWidth="1"/>
    <col min="29" max="29" width="6.8515625" style="151" customWidth="1"/>
    <col min="30" max="30" width="9.140625" style="163" customWidth="1"/>
    <col min="31" max="31" width="7.57421875" style="151" customWidth="1"/>
    <col min="32" max="32" width="5.57421875" style="151" hidden="1" customWidth="1"/>
    <col min="33" max="33" width="7.57421875" style="151" hidden="1" customWidth="1"/>
    <col min="34" max="35" width="7.57421875" style="151" customWidth="1"/>
    <col min="36" max="36" width="7.8515625" style="151" customWidth="1"/>
    <col min="37" max="37" width="6.00390625" style="151" hidden="1" customWidth="1"/>
    <col min="38" max="38" width="7.8515625" style="151" hidden="1" customWidth="1"/>
    <col min="39" max="39" width="7.8515625" style="151" customWidth="1"/>
    <col min="40" max="40" width="10.7109375" style="151" customWidth="1"/>
    <col min="41" max="41" width="6.140625" style="151" customWidth="1"/>
    <col min="42" max="42" width="6.421875" style="151" hidden="1" customWidth="1"/>
    <col min="43" max="43" width="0.71875" style="151" hidden="1" customWidth="1"/>
    <col min="44" max="44" width="6.00390625" style="151" customWidth="1"/>
    <col min="45" max="45" width="6.8515625" style="151" customWidth="1"/>
    <col min="46" max="46" width="8.7109375" style="151" customWidth="1"/>
    <col min="47" max="47" width="5.00390625" style="151" hidden="1" customWidth="1"/>
    <col min="48" max="48" width="7.140625" style="151" hidden="1" customWidth="1"/>
    <col min="49" max="50" width="7.140625" style="151" customWidth="1"/>
    <col min="51" max="51" width="9.28125" style="151" customWidth="1"/>
    <col min="52" max="52" width="7.7109375" style="151" customWidth="1"/>
    <col min="53" max="53" width="7.00390625" style="151" customWidth="1"/>
    <col min="54" max="54" width="21.57421875" style="153" customWidth="1"/>
    <col min="55" max="16384" width="9.140625" style="153" customWidth="1"/>
  </cols>
  <sheetData>
    <row r="1" spans="30:54" ht="14.25">
      <c r="AD1" s="153"/>
      <c r="BB1" s="153" t="s">
        <v>268</v>
      </c>
    </row>
    <row r="2" spans="1:54" ht="24" customHeight="1">
      <c r="A2" s="295" t="s">
        <v>260</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row>
    <row r="3" spans="1:54" s="154" customFormat="1" ht="17.25" customHeight="1">
      <c r="A3" s="296" t="s">
        <v>317</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row>
    <row r="4" spans="1:54" s="154" customFormat="1" ht="24" customHeight="1">
      <c r="A4" s="297" t="s">
        <v>316</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row>
    <row r="5" spans="1:54" ht="15" thickBot="1">
      <c r="A5" s="298"/>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130"/>
      <c r="AQ5" s="130"/>
      <c r="AR5" s="130"/>
      <c r="AS5" s="130"/>
      <c r="AT5" s="153"/>
      <c r="AU5" s="153"/>
      <c r="AV5" s="153"/>
      <c r="AW5" s="153"/>
      <c r="AX5" s="153"/>
      <c r="AY5" s="155"/>
      <c r="AZ5" s="155"/>
      <c r="BA5" s="155"/>
      <c r="BB5" s="155" t="s">
        <v>257</v>
      </c>
    </row>
    <row r="6" spans="1:54" ht="15" customHeight="1">
      <c r="A6" s="299" t="s">
        <v>0</v>
      </c>
      <c r="B6" s="328" t="s">
        <v>266</v>
      </c>
      <c r="C6" s="328" t="s">
        <v>259</v>
      </c>
      <c r="D6" s="328" t="s">
        <v>40</v>
      </c>
      <c r="E6" s="309" t="s">
        <v>256</v>
      </c>
      <c r="F6" s="310"/>
      <c r="G6" s="311"/>
      <c r="H6" s="312" t="s">
        <v>255</v>
      </c>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4"/>
      <c r="BB6" s="316" t="s">
        <v>333</v>
      </c>
    </row>
    <row r="7" spans="1:54" ht="28.5" customHeight="1">
      <c r="A7" s="300"/>
      <c r="B7" s="329"/>
      <c r="C7" s="329"/>
      <c r="D7" s="329"/>
      <c r="E7" s="319" t="s">
        <v>331</v>
      </c>
      <c r="F7" s="321" t="s">
        <v>270</v>
      </c>
      <c r="G7" s="323" t="s">
        <v>19</v>
      </c>
      <c r="H7" s="325" t="s">
        <v>17</v>
      </c>
      <c r="I7" s="326"/>
      <c r="J7" s="327"/>
      <c r="K7" s="305" t="s">
        <v>18</v>
      </c>
      <c r="L7" s="306"/>
      <c r="M7" s="315"/>
      <c r="N7" s="305" t="s">
        <v>22</v>
      </c>
      <c r="O7" s="306"/>
      <c r="P7" s="315"/>
      <c r="Q7" s="305" t="s">
        <v>24</v>
      </c>
      <c r="R7" s="306"/>
      <c r="S7" s="315"/>
      <c r="T7" s="305" t="s">
        <v>25</v>
      </c>
      <c r="U7" s="306"/>
      <c r="V7" s="315"/>
      <c r="W7" s="305" t="s">
        <v>26</v>
      </c>
      <c r="X7" s="306"/>
      <c r="Y7" s="315"/>
      <c r="Z7" s="305" t="s">
        <v>28</v>
      </c>
      <c r="AA7" s="306"/>
      <c r="AB7" s="306"/>
      <c r="AC7" s="307"/>
      <c r="AD7" s="308"/>
      <c r="AE7" s="305" t="s">
        <v>29</v>
      </c>
      <c r="AF7" s="306"/>
      <c r="AG7" s="306"/>
      <c r="AH7" s="307"/>
      <c r="AI7" s="308"/>
      <c r="AJ7" s="305" t="s">
        <v>30</v>
      </c>
      <c r="AK7" s="306"/>
      <c r="AL7" s="306"/>
      <c r="AM7" s="307"/>
      <c r="AN7" s="308"/>
      <c r="AO7" s="305" t="s">
        <v>32</v>
      </c>
      <c r="AP7" s="306"/>
      <c r="AQ7" s="306"/>
      <c r="AR7" s="307"/>
      <c r="AS7" s="308"/>
      <c r="AT7" s="305" t="s">
        <v>33</v>
      </c>
      <c r="AU7" s="306"/>
      <c r="AV7" s="306"/>
      <c r="AW7" s="307"/>
      <c r="AX7" s="308"/>
      <c r="AY7" s="305" t="s">
        <v>34</v>
      </c>
      <c r="AZ7" s="306"/>
      <c r="BA7" s="315"/>
      <c r="BB7" s="317"/>
    </row>
    <row r="8" spans="1:54" ht="51" customHeight="1">
      <c r="A8" s="301"/>
      <c r="B8" s="320"/>
      <c r="C8" s="320"/>
      <c r="D8" s="320"/>
      <c r="E8" s="320"/>
      <c r="F8" s="322"/>
      <c r="G8" s="324"/>
      <c r="H8" s="131" t="s">
        <v>20</v>
      </c>
      <c r="I8" s="132" t="s">
        <v>21</v>
      </c>
      <c r="J8" s="133" t="s">
        <v>19</v>
      </c>
      <c r="K8" s="132" t="s">
        <v>20</v>
      </c>
      <c r="L8" s="132" t="s">
        <v>21</v>
      </c>
      <c r="M8" s="133" t="s">
        <v>19</v>
      </c>
      <c r="N8" s="134" t="s">
        <v>20</v>
      </c>
      <c r="O8" s="132" t="s">
        <v>21</v>
      </c>
      <c r="P8" s="135" t="s">
        <v>19</v>
      </c>
      <c r="Q8" s="136" t="s">
        <v>20</v>
      </c>
      <c r="R8" s="132" t="s">
        <v>21</v>
      </c>
      <c r="S8" s="135" t="s">
        <v>19</v>
      </c>
      <c r="T8" s="136" t="s">
        <v>20</v>
      </c>
      <c r="U8" s="132" t="s">
        <v>21</v>
      </c>
      <c r="V8" s="135" t="s">
        <v>19</v>
      </c>
      <c r="W8" s="136" t="s">
        <v>20</v>
      </c>
      <c r="X8" s="132" t="s">
        <v>21</v>
      </c>
      <c r="Y8" s="135" t="s">
        <v>19</v>
      </c>
      <c r="Z8" s="136" t="s">
        <v>20</v>
      </c>
      <c r="AA8" s="132" t="s">
        <v>21</v>
      </c>
      <c r="AB8" s="135" t="s">
        <v>19</v>
      </c>
      <c r="AC8" s="131" t="s">
        <v>21</v>
      </c>
      <c r="AD8" s="149" t="s">
        <v>19</v>
      </c>
      <c r="AE8" s="134" t="s">
        <v>20</v>
      </c>
      <c r="AF8" s="137" t="s">
        <v>21</v>
      </c>
      <c r="AG8" s="135" t="s">
        <v>19</v>
      </c>
      <c r="AH8" s="132" t="s">
        <v>21</v>
      </c>
      <c r="AI8" s="135" t="s">
        <v>19</v>
      </c>
      <c r="AJ8" s="136" t="s">
        <v>20</v>
      </c>
      <c r="AK8" s="137" t="s">
        <v>21</v>
      </c>
      <c r="AL8" s="135" t="s">
        <v>19</v>
      </c>
      <c r="AM8" s="132" t="s">
        <v>21</v>
      </c>
      <c r="AN8" s="135" t="s">
        <v>19</v>
      </c>
      <c r="AO8" s="136" t="s">
        <v>20</v>
      </c>
      <c r="AP8" s="137" t="s">
        <v>21</v>
      </c>
      <c r="AQ8" s="135" t="s">
        <v>19</v>
      </c>
      <c r="AR8" s="132" t="s">
        <v>21</v>
      </c>
      <c r="AS8" s="135" t="s">
        <v>19</v>
      </c>
      <c r="AT8" s="136" t="s">
        <v>20</v>
      </c>
      <c r="AU8" s="137" t="s">
        <v>21</v>
      </c>
      <c r="AV8" s="135" t="s">
        <v>19</v>
      </c>
      <c r="AW8" s="132" t="s">
        <v>21</v>
      </c>
      <c r="AX8" s="135" t="s">
        <v>19</v>
      </c>
      <c r="AY8" s="136" t="s">
        <v>20</v>
      </c>
      <c r="AZ8" s="132" t="s">
        <v>21</v>
      </c>
      <c r="BA8" s="135" t="s">
        <v>19</v>
      </c>
      <c r="BB8" s="318"/>
    </row>
    <row r="9" spans="1:54" ht="15" thickBot="1">
      <c r="A9" s="138">
        <v>1</v>
      </c>
      <c r="B9" s="139">
        <v>2</v>
      </c>
      <c r="C9" s="139">
        <v>3</v>
      </c>
      <c r="D9" s="139">
        <v>4</v>
      </c>
      <c r="E9" s="140">
        <v>5</v>
      </c>
      <c r="F9" s="139">
        <v>6</v>
      </c>
      <c r="G9" s="141">
        <v>7</v>
      </c>
      <c r="H9" s="139">
        <v>8</v>
      </c>
      <c r="I9" s="140">
        <v>9</v>
      </c>
      <c r="J9" s="143">
        <v>10</v>
      </c>
      <c r="K9" s="140">
        <v>11</v>
      </c>
      <c r="L9" s="139">
        <v>12</v>
      </c>
      <c r="M9" s="143">
        <v>13</v>
      </c>
      <c r="N9" s="140">
        <v>14</v>
      </c>
      <c r="O9" s="139">
        <v>15</v>
      </c>
      <c r="P9" s="143">
        <v>16</v>
      </c>
      <c r="Q9" s="140">
        <v>17</v>
      </c>
      <c r="R9" s="139">
        <v>18</v>
      </c>
      <c r="S9" s="144">
        <v>19</v>
      </c>
      <c r="T9" s="140">
        <v>20</v>
      </c>
      <c r="U9" s="139">
        <v>21</v>
      </c>
      <c r="V9" s="144">
        <v>22</v>
      </c>
      <c r="W9" s="140">
        <v>23</v>
      </c>
      <c r="X9" s="139">
        <v>24</v>
      </c>
      <c r="Y9" s="144">
        <v>25</v>
      </c>
      <c r="Z9" s="140">
        <v>26</v>
      </c>
      <c r="AA9" s="139">
        <v>24</v>
      </c>
      <c r="AB9" s="144">
        <v>25</v>
      </c>
      <c r="AC9" s="140">
        <v>27</v>
      </c>
      <c r="AD9" s="150">
        <v>28</v>
      </c>
      <c r="AE9" s="148">
        <v>29</v>
      </c>
      <c r="AF9" s="146">
        <v>30</v>
      </c>
      <c r="AG9" s="144">
        <v>31</v>
      </c>
      <c r="AH9" s="139">
        <v>30</v>
      </c>
      <c r="AI9" s="143">
        <v>31</v>
      </c>
      <c r="AJ9" s="145">
        <v>32</v>
      </c>
      <c r="AK9" s="146">
        <v>33</v>
      </c>
      <c r="AL9" s="144">
        <v>34</v>
      </c>
      <c r="AM9" s="139">
        <v>33</v>
      </c>
      <c r="AN9" s="143">
        <v>34</v>
      </c>
      <c r="AO9" s="145">
        <v>35</v>
      </c>
      <c r="AP9" s="146">
        <v>36</v>
      </c>
      <c r="AQ9" s="144">
        <v>37</v>
      </c>
      <c r="AR9" s="139">
        <v>36</v>
      </c>
      <c r="AS9" s="143">
        <v>37</v>
      </c>
      <c r="AT9" s="145">
        <v>38</v>
      </c>
      <c r="AU9" s="146">
        <v>39</v>
      </c>
      <c r="AV9" s="144">
        <v>40</v>
      </c>
      <c r="AW9" s="139">
        <v>39</v>
      </c>
      <c r="AX9" s="143">
        <v>40</v>
      </c>
      <c r="AY9" s="139">
        <v>41</v>
      </c>
      <c r="AZ9" s="147">
        <v>42</v>
      </c>
      <c r="BA9" s="144">
        <v>43</v>
      </c>
      <c r="BB9" s="142">
        <v>44</v>
      </c>
    </row>
    <row r="10" spans="1:54" s="163" customFormat="1" ht="19.5" customHeight="1">
      <c r="A10" s="330" t="s">
        <v>269</v>
      </c>
      <c r="B10" s="331"/>
      <c r="C10" s="332"/>
      <c r="D10" s="156" t="s">
        <v>258</v>
      </c>
      <c r="E10" s="157">
        <f>SUM(H10+K10+N10+Q10+T10+W10+Z10+AE10+AJ10+AO10+AT10+AY10)</f>
        <v>5867</v>
      </c>
      <c r="F10" s="158">
        <f>SUM(I10+L10+O10+R10+U10+X10+AC10+AH10+AM10+AR10+AW10+AZ10)</f>
        <v>0</v>
      </c>
      <c r="G10" s="159">
        <f>SUM(F10/E10*100)</f>
        <v>0</v>
      </c>
      <c r="H10" s="158">
        <f>SUM(H62+H102)</f>
        <v>0</v>
      </c>
      <c r="I10" s="158">
        <f>SUM(I62+I102)</f>
        <v>0</v>
      </c>
      <c r="J10" s="159" t="e">
        <f>SUM(I10/H10*100)</f>
        <v>#DIV/0!</v>
      </c>
      <c r="K10" s="159">
        <f>SUM(K62+K102)</f>
        <v>87.5</v>
      </c>
      <c r="L10" s="158">
        <f>SUM(L62+L102)</f>
        <v>0</v>
      </c>
      <c r="M10" s="159">
        <f>SUM(L10/K10*100)</f>
        <v>0</v>
      </c>
      <c r="N10" s="158">
        <f aca="true" t="shared" si="0" ref="N10:AE10">SUM(N62+N102)</f>
        <v>157.5</v>
      </c>
      <c r="O10" s="158">
        <f t="shared" si="0"/>
        <v>0</v>
      </c>
      <c r="P10" s="158">
        <f t="shared" si="0"/>
        <v>0</v>
      </c>
      <c r="Q10" s="158">
        <f t="shared" si="0"/>
        <v>480.5</v>
      </c>
      <c r="R10" s="158">
        <f t="shared" si="0"/>
        <v>0</v>
      </c>
      <c r="S10" s="158">
        <f t="shared" si="0"/>
        <v>0</v>
      </c>
      <c r="T10" s="158">
        <f t="shared" si="0"/>
        <v>87.5</v>
      </c>
      <c r="U10" s="158">
        <f t="shared" si="0"/>
        <v>0</v>
      </c>
      <c r="V10" s="158">
        <f t="shared" si="0"/>
        <v>0</v>
      </c>
      <c r="W10" s="158">
        <f t="shared" si="0"/>
        <v>27.5</v>
      </c>
      <c r="X10" s="158">
        <f t="shared" si="0"/>
        <v>0</v>
      </c>
      <c r="Y10" s="158">
        <f t="shared" si="0"/>
        <v>0</v>
      </c>
      <c r="Z10" s="158">
        <f t="shared" si="0"/>
        <v>7.5</v>
      </c>
      <c r="AA10" s="158">
        <f t="shared" si="0"/>
        <v>0</v>
      </c>
      <c r="AB10" s="158">
        <f t="shared" si="0"/>
        <v>0</v>
      </c>
      <c r="AC10" s="160">
        <f t="shared" si="0"/>
        <v>0</v>
      </c>
      <c r="AD10" s="158">
        <f t="shared" si="0"/>
        <v>0</v>
      </c>
      <c r="AE10" s="161">
        <f t="shared" si="0"/>
        <v>15</v>
      </c>
      <c r="AF10" s="158"/>
      <c r="AG10" s="158"/>
      <c r="AH10" s="158">
        <f>SUM(AH62+AH102)</f>
        <v>0</v>
      </c>
      <c r="AI10" s="159">
        <f>SUM(AH10/AE10*100)</f>
        <v>0</v>
      </c>
      <c r="AJ10" s="159">
        <f>SUM(AJ62+AJ102)</f>
        <v>0</v>
      </c>
      <c r="AK10" s="158"/>
      <c r="AL10" s="158"/>
      <c r="AM10" s="158">
        <f>SUM(AM62+AM102)</f>
        <v>0</v>
      </c>
      <c r="AN10" s="159" t="e">
        <f>SUM(AM10/AJ10*100)</f>
        <v>#DIV/0!</v>
      </c>
      <c r="AO10" s="162">
        <f>SUM(AO62+AO102)</f>
        <v>0</v>
      </c>
      <c r="AP10" s="158"/>
      <c r="AQ10" s="158"/>
      <c r="AR10" s="162">
        <f>SUM(AR62+AR102)</f>
        <v>0</v>
      </c>
      <c r="AS10" s="159" t="e">
        <f>SUM(AR10/AO10*100)</f>
        <v>#DIV/0!</v>
      </c>
      <c r="AT10" s="159">
        <f>SUM(AT62+AT102)</f>
        <v>0</v>
      </c>
      <c r="AU10" s="158"/>
      <c r="AV10" s="158"/>
      <c r="AW10" s="162">
        <f>SUM(AW62+AW102)</f>
        <v>0</v>
      </c>
      <c r="AX10" s="159"/>
      <c r="AY10" s="162">
        <f>SUM(AY62+AY102)</f>
        <v>5004</v>
      </c>
      <c r="AZ10" s="158">
        <f>SUM(AZ62+AZ102)</f>
        <v>0</v>
      </c>
      <c r="BA10" s="159"/>
      <c r="BB10" s="290"/>
    </row>
    <row r="11" spans="1:54" ht="33" customHeight="1">
      <c r="A11" s="333"/>
      <c r="B11" s="334"/>
      <c r="C11" s="334"/>
      <c r="D11" s="164" t="s">
        <v>2</v>
      </c>
      <c r="E11" s="165">
        <f>SUM(H11+K11+N11+Q11+T11+W11+Z11+AE11+AJ11+AO11+AT11+AY11)</f>
        <v>5184</v>
      </c>
      <c r="F11" s="157">
        <f>SUM(I11+L11+O11+R11+U11+X11+AC11+AH11+AM11+AR11+AW11+AZ11)</f>
        <v>0</v>
      </c>
      <c r="G11" s="166">
        <f>SUM(F11/E11*100)</f>
        <v>0</v>
      </c>
      <c r="H11" s="167">
        <f>SUM(H63)</f>
        <v>0</v>
      </c>
      <c r="I11" s="168">
        <f>SUM(I63)</f>
        <v>0</v>
      </c>
      <c r="J11" s="169" t="e">
        <f>SUM(I11/H11*100)</f>
        <v>#DIV/0!</v>
      </c>
      <c r="K11" s="167">
        <f>SUM(K63)</f>
        <v>80</v>
      </c>
      <c r="L11" s="168">
        <f>SUM(L63)</f>
        <v>0</v>
      </c>
      <c r="M11" s="169">
        <f>SUM(L11/K11*100)</f>
        <v>0</v>
      </c>
      <c r="N11" s="167">
        <f>SUM(N63)</f>
        <v>0</v>
      </c>
      <c r="O11" s="168">
        <f>SUM(O63)</f>
        <v>0</v>
      </c>
      <c r="P11" s="169"/>
      <c r="Q11" s="167">
        <f>SUM(Q63)</f>
        <v>100</v>
      </c>
      <c r="R11" s="168">
        <f>SUM(R63)</f>
        <v>0</v>
      </c>
      <c r="S11" s="169">
        <f>SUM(R11/Q11*100)</f>
        <v>0</v>
      </c>
      <c r="T11" s="167">
        <f>SUM(T63)</f>
        <v>0</v>
      </c>
      <c r="U11" s="168">
        <f>SUM(U63)</f>
        <v>0</v>
      </c>
      <c r="V11" s="170"/>
      <c r="W11" s="167">
        <f>SUM(W63)</f>
        <v>0</v>
      </c>
      <c r="X11" s="168">
        <f>SUM(X63)</f>
        <v>0</v>
      </c>
      <c r="Y11" s="171"/>
      <c r="Z11" s="167">
        <f>SUM(Z63)</f>
        <v>0</v>
      </c>
      <c r="AA11" s="172"/>
      <c r="AB11" s="173"/>
      <c r="AC11" s="167">
        <f>SUM(AC63)</f>
        <v>0</v>
      </c>
      <c r="AD11" s="159" t="e">
        <f>SUM(AC11/Z11*100)</f>
        <v>#DIV/0!</v>
      </c>
      <c r="AE11" s="174">
        <f>SUM(AE63)</f>
        <v>0</v>
      </c>
      <c r="AF11" s="172"/>
      <c r="AG11" s="175"/>
      <c r="AH11" s="168">
        <f>SUM(AH63)</f>
        <v>0</v>
      </c>
      <c r="AI11" s="169"/>
      <c r="AJ11" s="167">
        <f>SUM(AJ63)</f>
        <v>0</v>
      </c>
      <c r="AK11" s="172"/>
      <c r="AL11" s="173"/>
      <c r="AM11" s="168">
        <f>SUM(AM63)</f>
        <v>0</v>
      </c>
      <c r="AN11" s="169"/>
      <c r="AO11" s="176">
        <f>SUM(AO63)</f>
        <v>0</v>
      </c>
      <c r="AP11" s="172"/>
      <c r="AQ11" s="173"/>
      <c r="AR11" s="170">
        <f>SUM(AR63)</f>
        <v>0</v>
      </c>
      <c r="AS11" s="177" t="e">
        <f>SUM(AR11/AO11*100)</f>
        <v>#DIV/0!</v>
      </c>
      <c r="AT11" s="167">
        <f>SUM(AT63)</f>
        <v>0</v>
      </c>
      <c r="AU11" s="172"/>
      <c r="AV11" s="172"/>
      <c r="AW11" s="169">
        <f>SUM(AW63)</f>
        <v>0</v>
      </c>
      <c r="AX11" s="169"/>
      <c r="AY11" s="178">
        <f>SUM(AY63)</f>
        <v>5004</v>
      </c>
      <c r="AZ11" s="168">
        <f>SUM(AZ63)</f>
        <v>0</v>
      </c>
      <c r="BA11" s="169"/>
      <c r="BB11" s="291"/>
    </row>
    <row r="12" spans="1:54" ht="14.25">
      <c r="A12" s="333"/>
      <c r="B12" s="334"/>
      <c r="C12" s="334"/>
      <c r="D12" s="179" t="s">
        <v>43</v>
      </c>
      <c r="E12" s="165">
        <f>SUM(H12+K12+N12+Q12+T12+W12+Z12+AE12+AJ12+AO12+AT12+AY12)</f>
        <v>683</v>
      </c>
      <c r="F12" s="180">
        <f>SUM(I12+L12+O12+R12+U12+X12+AC12+AH12+AM12+AR12+AW12+AZ12)</f>
        <v>0</v>
      </c>
      <c r="G12" s="166">
        <f>SUM(F12/E12*100)</f>
        <v>0</v>
      </c>
      <c r="H12" s="181">
        <f>H16+H66</f>
        <v>0</v>
      </c>
      <c r="I12" s="181">
        <f aca="true" t="shared" si="1" ref="I12:AZ12">I16+I66</f>
        <v>0</v>
      </c>
      <c r="J12" s="181">
        <f t="shared" si="1"/>
        <v>0</v>
      </c>
      <c r="K12" s="181">
        <f t="shared" si="1"/>
        <v>7.5</v>
      </c>
      <c r="L12" s="181">
        <f t="shared" si="1"/>
        <v>0</v>
      </c>
      <c r="M12" s="181">
        <f t="shared" si="1"/>
        <v>0</v>
      </c>
      <c r="N12" s="181">
        <f t="shared" si="1"/>
        <v>157.5</v>
      </c>
      <c r="O12" s="181">
        <f t="shared" si="1"/>
        <v>0</v>
      </c>
      <c r="P12" s="181">
        <f t="shared" si="1"/>
        <v>0</v>
      </c>
      <c r="Q12" s="181">
        <f t="shared" si="1"/>
        <v>380.5</v>
      </c>
      <c r="R12" s="181">
        <f t="shared" si="1"/>
        <v>0</v>
      </c>
      <c r="S12" s="181">
        <f t="shared" si="1"/>
        <v>0</v>
      </c>
      <c r="T12" s="181">
        <f t="shared" si="1"/>
        <v>87.5</v>
      </c>
      <c r="U12" s="181">
        <f t="shared" si="1"/>
        <v>0</v>
      </c>
      <c r="V12" s="181">
        <f t="shared" si="1"/>
        <v>0</v>
      </c>
      <c r="W12" s="181">
        <f t="shared" si="1"/>
        <v>27.5</v>
      </c>
      <c r="X12" s="181">
        <f t="shared" si="1"/>
        <v>0</v>
      </c>
      <c r="Y12" s="181">
        <f t="shared" si="1"/>
        <v>0</v>
      </c>
      <c r="Z12" s="181">
        <f t="shared" si="1"/>
        <v>7.5</v>
      </c>
      <c r="AA12" s="181">
        <f t="shared" si="1"/>
        <v>0</v>
      </c>
      <c r="AB12" s="181">
        <f t="shared" si="1"/>
        <v>0</v>
      </c>
      <c r="AC12" s="181">
        <f t="shared" si="1"/>
        <v>0</v>
      </c>
      <c r="AD12" s="181">
        <f t="shared" si="1"/>
        <v>0</v>
      </c>
      <c r="AE12" s="181">
        <f t="shared" si="1"/>
        <v>15</v>
      </c>
      <c r="AF12" s="181">
        <f t="shared" si="1"/>
        <v>0</v>
      </c>
      <c r="AG12" s="181">
        <f t="shared" si="1"/>
        <v>0</v>
      </c>
      <c r="AH12" s="181">
        <f t="shared" si="1"/>
        <v>0</v>
      </c>
      <c r="AI12" s="181">
        <f t="shared" si="1"/>
        <v>0</v>
      </c>
      <c r="AJ12" s="181">
        <f t="shared" si="1"/>
        <v>0</v>
      </c>
      <c r="AK12" s="181">
        <f t="shared" si="1"/>
        <v>0</v>
      </c>
      <c r="AL12" s="181">
        <f t="shared" si="1"/>
        <v>0</v>
      </c>
      <c r="AM12" s="181">
        <f t="shared" si="1"/>
        <v>0</v>
      </c>
      <c r="AN12" s="181">
        <f t="shared" si="1"/>
        <v>0</v>
      </c>
      <c r="AO12" s="181">
        <f t="shared" si="1"/>
        <v>0</v>
      </c>
      <c r="AP12" s="181">
        <f t="shared" si="1"/>
        <v>0</v>
      </c>
      <c r="AQ12" s="181">
        <f t="shared" si="1"/>
        <v>0</v>
      </c>
      <c r="AR12" s="181">
        <f t="shared" si="1"/>
        <v>0</v>
      </c>
      <c r="AS12" s="181">
        <f t="shared" si="1"/>
        <v>0</v>
      </c>
      <c r="AT12" s="181">
        <f t="shared" si="1"/>
        <v>0</v>
      </c>
      <c r="AU12" s="181">
        <f t="shared" si="1"/>
        <v>0</v>
      </c>
      <c r="AV12" s="181">
        <f t="shared" si="1"/>
        <v>0</v>
      </c>
      <c r="AW12" s="181">
        <f t="shared" si="1"/>
        <v>0</v>
      </c>
      <c r="AX12" s="181">
        <f t="shared" si="1"/>
        <v>0</v>
      </c>
      <c r="AY12" s="181">
        <f t="shared" si="1"/>
        <v>0</v>
      </c>
      <c r="AZ12" s="181">
        <f t="shared" si="1"/>
        <v>0</v>
      </c>
      <c r="BA12" s="185"/>
      <c r="BB12" s="291"/>
    </row>
    <row r="13" spans="1:54" ht="46.5" customHeight="1">
      <c r="A13" s="333"/>
      <c r="B13" s="334"/>
      <c r="C13" s="335"/>
      <c r="D13" s="187" t="s">
        <v>315</v>
      </c>
      <c r="E13" s="157">
        <f>E110</f>
        <v>123</v>
      </c>
      <c r="F13" s="157">
        <f aca="true" t="shared" si="2" ref="F13:AZ13">F110</f>
        <v>0</v>
      </c>
      <c r="G13" s="157">
        <f t="shared" si="2"/>
        <v>0</v>
      </c>
      <c r="H13" s="157">
        <f t="shared" si="2"/>
        <v>0</v>
      </c>
      <c r="I13" s="157">
        <f t="shared" si="2"/>
        <v>0</v>
      </c>
      <c r="J13" s="157">
        <f t="shared" si="2"/>
        <v>0</v>
      </c>
      <c r="K13" s="157">
        <f t="shared" si="2"/>
        <v>0</v>
      </c>
      <c r="L13" s="157">
        <f t="shared" si="2"/>
        <v>0</v>
      </c>
      <c r="M13" s="157">
        <f t="shared" si="2"/>
        <v>0</v>
      </c>
      <c r="N13" s="157">
        <f t="shared" si="2"/>
        <v>20</v>
      </c>
      <c r="O13" s="157">
        <f t="shared" si="2"/>
        <v>0</v>
      </c>
      <c r="P13" s="157">
        <f t="shared" si="2"/>
        <v>0</v>
      </c>
      <c r="Q13" s="157">
        <f t="shared" si="2"/>
        <v>23</v>
      </c>
      <c r="R13" s="157">
        <f t="shared" si="2"/>
        <v>0</v>
      </c>
      <c r="S13" s="157">
        <f t="shared" si="2"/>
        <v>0</v>
      </c>
      <c r="T13" s="157">
        <f t="shared" si="2"/>
        <v>80</v>
      </c>
      <c r="U13" s="157">
        <f t="shared" si="2"/>
        <v>0</v>
      </c>
      <c r="V13" s="157">
        <f t="shared" si="2"/>
        <v>0</v>
      </c>
      <c r="W13" s="157">
        <f t="shared" si="2"/>
        <v>0</v>
      </c>
      <c r="X13" s="157">
        <f t="shared" si="2"/>
        <v>0</v>
      </c>
      <c r="Y13" s="157">
        <f t="shared" si="2"/>
        <v>0</v>
      </c>
      <c r="Z13" s="157">
        <f t="shared" si="2"/>
        <v>0</v>
      </c>
      <c r="AA13" s="157">
        <f t="shared" si="2"/>
        <v>0</v>
      </c>
      <c r="AB13" s="157">
        <f t="shared" si="2"/>
        <v>0</v>
      </c>
      <c r="AC13" s="157">
        <f t="shared" si="2"/>
        <v>0</v>
      </c>
      <c r="AD13" s="157">
        <f t="shared" si="2"/>
        <v>0</v>
      </c>
      <c r="AE13" s="157">
        <f t="shared" si="2"/>
        <v>0</v>
      </c>
      <c r="AF13" s="157">
        <f t="shared" si="2"/>
        <v>0</v>
      </c>
      <c r="AG13" s="157">
        <f t="shared" si="2"/>
        <v>0</v>
      </c>
      <c r="AH13" s="157">
        <f t="shared" si="2"/>
        <v>0</v>
      </c>
      <c r="AI13" s="157">
        <f t="shared" si="2"/>
        <v>0</v>
      </c>
      <c r="AJ13" s="157">
        <f t="shared" si="2"/>
        <v>0</v>
      </c>
      <c r="AK13" s="157">
        <f t="shared" si="2"/>
        <v>0</v>
      </c>
      <c r="AL13" s="157">
        <f t="shared" si="2"/>
        <v>0</v>
      </c>
      <c r="AM13" s="157">
        <f t="shared" si="2"/>
        <v>0</v>
      </c>
      <c r="AN13" s="157">
        <f t="shared" si="2"/>
        <v>0</v>
      </c>
      <c r="AO13" s="157">
        <f t="shared" si="2"/>
        <v>0</v>
      </c>
      <c r="AP13" s="157">
        <f t="shared" si="2"/>
        <v>0</v>
      </c>
      <c r="AQ13" s="157">
        <f t="shared" si="2"/>
        <v>0</v>
      </c>
      <c r="AR13" s="157">
        <f t="shared" si="2"/>
        <v>0</v>
      </c>
      <c r="AS13" s="157">
        <f t="shared" si="2"/>
        <v>0</v>
      </c>
      <c r="AT13" s="157">
        <f t="shared" si="2"/>
        <v>0</v>
      </c>
      <c r="AU13" s="157">
        <f t="shared" si="2"/>
        <v>0</v>
      </c>
      <c r="AV13" s="157">
        <f t="shared" si="2"/>
        <v>0</v>
      </c>
      <c r="AW13" s="157">
        <f t="shared" si="2"/>
        <v>0</v>
      </c>
      <c r="AX13" s="157">
        <f t="shared" si="2"/>
        <v>0</v>
      </c>
      <c r="AY13" s="157">
        <f t="shared" si="2"/>
        <v>0</v>
      </c>
      <c r="AZ13" s="157">
        <f t="shared" si="2"/>
        <v>0</v>
      </c>
      <c r="BA13" s="189"/>
      <c r="BB13" s="291"/>
    </row>
    <row r="14" spans="1:54" ht="33.75" customHeight="1">
      <c r="A14" s="288" t="s">
        <v>1</v>
      </c>
      <c r="B14" s="292" t="s">
        <v>275</v>
      </c>
      <c r="C14" s="292"/>
      <c r="D14" s="192" t="s">
        <v>41</v>
      </c>
      <c r="E14" s="193">
        <f>SUM(H14+K14+N14+Q14+T14+W14+Z14+AE14+AJ14+AO14+AT14+AY14)</f>
        <v>5524</v>
      </c>
      <c r="F14" s="193">
        <f>SUM(I14+L14+O14+R14+U14+X14+AC14+AH14+AM14+AR14+AW14+AZ14)</f>
        <v>0</v>
      </c>
      <c r="G14" s="158"/>
      <c r="H14" s="158">
        <f>SUM(H18+H22+H26+H30+H34+H38+H42+H46+H50+H54+H58)</f>
        <v>0</v>
      </c>
      <c r="I14" s="158">
        <f>SUM(I18+I22+I26+I30+I34+I38+I42+I46+I50+I54+I58)</f>
        <v>0</v>
      </c>
      <c r="J14" s="158"/>
      <c r="K14" s="159">
        <f>SUM(K18+K22+K26+K30+K34+K38+K42+K46+K50+K54+K58)</f>
        <v>87.5</v>
      </c>
      <c r="L14" s="159">
        <f>SUM(L18+L22+L26+L30+L34+L38+L42+L46+L50+L54+L58)</f>
        <v>0</v>
      </c>
      <c r="M14" s="158"/>
      <c r="N14" s="158">
        <f>SUM(N18+N22+N26+N30+N34+N38+N42+N46+N50+N54+N58)</f>
        <v>137.5</v>
      </c>
      <c r="O14" s="158">
        <f>SUM(O18+O22+O26+O30+O34+O38+O42+O46+O50+O54+O58)</f>
        <v>0</v>
      </c>
      <c r="P14" s="194"/>
      <c r="Q14" s="158">
        <f>SUM(Q18+Q22+Q26+Q30+Q34+Q38+Q42+Q46+Q50+Q54+Q58)</f>
        <v>257.5</v>
      </c>
      <c r="R14" s="159">
        <f>SUM(R18+R22+R26+R30+R34+R38+R42+R46+R50+R54+R58)</f>
        <v>0</v>
      </c>
      <c r="S14" s="158"/>
      <c r="T14" s="159">
        <f>SUM(T18+T22+T26+T30+T34+T38+T42+T46+T50+T54+T58)</f>
        <v>7.5</v>
      </c>
      <c r="U14" s="158">
        <f>SUM(U18+U22+U26+U30+U34+U38+U42+U46+U50+U54+U58)</f>
        <v>0</v>
      </c>
      <c r="V14" s="158"/>
      <c r="W14" s="159">
        <f>SUM(W18+W22+W26+W30+W34+W38+W42+W46+W50+W54+W58)</f>
        <v>7.5</v>
      </c>
      <c r="X14" s="158">
        <f>SUM(X18+X22+X26+X30+X34+X38+X42+X46+X50+X54+X58)</f>
        <v>0</v>
      </c>
      <c r="Y14" s="158"/>
      <c r="Z14" s="159">
        <f>SUM(Z18+Z22+Z26+Z30+Z34+Z38+Z42+Z46+Z50+Z54+Z58)</f>
        <v>7.5</v>
      </c>
      <c r="AA14" s="195"/>
      <c r="AB14" s="196"/>
      <c r="AC14" s="197">
        <f>SUM(AC18+AC22+AC26+AC30+AC34+AC38+AC42+AC46+AC50+AC54+AC58)</f>
        <v>0</v>
      </c>
      <c r="AD14" s="158"/>
      <c r="AE14" s="198">
        <f>SUM(AE18+AE22+AE26+AE30+AE34+AE38+AE42+AE46+AE50+AE54+AE58)</f>
        <v>15</v>
      </c>
      <c r="AF14" s="195"/>
      <c r="AG14" s="196"/>
      <c r="AH14" s="159">
        <f>SUM(AH18+AH22+AH26+AH30+AH34+AH38+AH42+AH46+AH50+AH54+AH58)</f>
        <v>0</v>
      </c>
      <c r="AI14" s="194"/>
      <c r="AJ14" s="158">
        <f>SUM(AJ18+AJ22+AJ26+AJ30+AJ34+AJ38+AJ42+AJ46+AJ50+AJ54+AJ58)</f>
        <v>0</v>
      </c>
      <c r="AK14" s="195"/>
      <c r="AL14" s="196"/>
      <c r="AM14" s="158">
        <f>SUM(AM18+AM22+AM26+AM30+AM34+AM38+AM42+AM46+AM50+AM54+AM58)</f>
        <v>0</v>
      </c>
      <c r="AN14" s="194"/>
      <c r="AO14" s="162">
        <f>SUM(AO18+AO22+AO26+AO30+AO34+AO38+AO42+AO46+AO50+AO54+AO58)</f>
        <v>0</v>
      </c>
      <c r="AP14" s="199"/>
      <c r="AQ14" s="196"/>
      <c r="AR14" s="162">
        <f>SUM(AR18+AR22+AR26+AR30+AR34+AR38+AR42+AR46+AR50+AR54+AR58)</f>
        <v>0</v>
      </c>
      <c r="AS14" s="158"/>
      <c r="AT14" s="159">
        <f>SUM(AT18+AT22+AT26+AT30+AT34+AT38+AT42+AT46+AT50+AT54+AT58)</f>
        <v>0</v>
      </c>
      <c r="AU14" s="194"/>
      <c r="AV14" s="196"/>
      <c r="AW14" s="158">
        <f>SUM(AW18+AW22+AW26+AW30+AW34+AW38+AW42+AW46+AW50+AW54+AW58)</f>
        <v>0</v>
      </c>
      <c r="AX14" s="194"/>
      <c r="AY14" s="162">
        <f>SUM(AY18+AY22+AY26+AY30+AY34+AY38+AY42+AY46+AY50+AY54+AY58)</f>
        <v>5004</v>
      </c>
      <c r="AZ14" s="158">
        <f>SUM(AZ18+AZ22+AZ26+AZ30+AZ34+AZ38+AZ42+AZ46+AZ50+AZ54+AZ58)</f>
        <v>0</v>
      </c>
      <c r="BA14" s="194"/>
      <c r="BB14" s="290"/>
    </row>
    <row r="15" spans="1:54" ht="46.5" customHeight="1">
      <c r="A15" s="289"/>
      <c r="B15" s="293"/>
      <c r="C15" s="293"/>
      <c r="D15" s="164" t="s">
        <v>2</v>
      </c>
      <c r="E15" s="168">
        <f>SUM(H15+K15+N15+Q15+T15+W15+Z15+AE15+AJ15+AO15+AT15+AY15)</f>
        <v>5184</v>
      </c>
      <c r="F15" s="168">
        <f>SUM(I15+L15+O15+R15+U15+X15+AC15+AH15+AM15+AR15+AW15+AZ15)</f>
        <v>0</v>
      </c>
      <c r="G15" s="167"/>
      <c r="H15" s="168">
        <f>SUM(H47+H51+H55+H59)</f>
        <v>0</v>
      </c>
      <c r="I15" s="168">
        <f>SUM(I47+I51+I55+I59)</f>
        <v>0</v>
      </c>
      <c r="J15" s="168"/>
      <c r="K15" s="168">
        <f>SUM(K47+K51+K55+K59)</f>
        <v>80</v>
      </c>
      <c r="L15" s="168">
        <f>SUM(L47+L51+L55+L59)</f>
        <v>0</v>
      </c>
      <c r="M15" s="168"/>
      <c r="N15" s="168">
        <f>SUM(N47+N51+N55+N59)</f>
        <v>0</v>
      </c>
      <c r="O15" s="168">
        <f>SUM(O47+O51+O55+O59)</f>
        <v>0</v>
      </c>
      <c r="P15" s="174"/>
      <c r="Q15" s="168">
        <f>SUM(Q47+Q51+Q55+Q59)</f>
        <v>100</v>
      </c>
      <c r="R15" s="168">
        <f>SUM(R47+R51+R55+R59)</f>
        <v>0</v>
      </c>
      <c r="S15" s="168"/>
      <c r="T15" s="168">
        <f>SUM(T47+T51+T55+T59)</f>
        <v>0</v>
      </c>
      <c r="U15" s="168">
        <f>SUM(U47+U51+U55+U59)</f>
        <v>0</v>
      </c>
      <c r="V15" s="168"/>
      <c r="W15" s="168">
        <f>SUM(W47+W51+W55+W59)</f>
        <v>0</v>
      </c>
      <c r="X15" s="168">
        <f>SUM(X47+X51+X55+X59)</f>
        <v>0</v>
      </c>
      <c r="Y15" s="168"/>
      <c r="Z15" s="168">
        <f>SUM(Z47+Z51+Z55+Z59)</f>
        <v>0</v>
      </c>
      <c r="AA15" s="172"/>
      <c r="AB15" s="175"/>
      <c r="AC15" s="167">
        <f>SUM(AC47+AC51+AC55+AC59)</f>
        <v>0</v>
      </c>
      <c r="AD15" s="157"/>
      <c r="AE15" s="200">
        <f>SUM(AE47+AE51+AE55+AE59)</f>
        <v>0</v>
      </c>
      <c r="AF15" s="172"/>
      <c r="AG15" s="175"/>
      <c r="AH15" s="168">
        <f>SUM(AH47+AH51+AH55+AH59)</f>
        <v>0</v>
      </c>
      <c r="AI15" s="174"/>
      <c r="AJ15" s="168">
        <f>SUM(AJ47+AJ51+AJ55+AJ59)</f>
        <v>0</v>
      </c>
      <c r="AK15" s="172"/>
      <c r="AL15" s="175"/>
      <c r="AM15" s="168">
        <f>SUM(AM47+AM51+AM55+AM59)</f>
        <v>0</v>
      </c>
      <c r="AN15" s="174"/>
      <c r="AO15" s="170">
        <f>SUM(AO47+AO51+AO55+AO59)</f>
        <v>0</v>
      </c>
      <c r="AP15" s="173"/>
      <c r="AQ15" s="175"/>
      <c r="AR15" s="170">
        <f>SUM(AR47+AR51+AR55+AR59)</f>
        <v>0</v>
      </c>
      <c r="AS15" s="168"/>
      <c r="AT15" s="168">
        <f>SUM(AT47+AT51+AT55+AT59)</f>
        <v>0</v>
      </c>
      <c r="AU15" s="174"/>
      <c r="AV15" s="175"/>
      <c r="AW15" s="168">
        <f>SUM(AW47+AW51+AW55+AW59)</f>
        <v>0</v>
      </c>
      <c r="AX15" s="174"/>
      <c r="AY15" s="169">
        <f>SUM(AY47+AY51+AY55+AY59)</f>
        <v>5004</v>
      </c>
      <c r="AZ15" s="168">
        <f>SUM(AZ47+AZ51+AZ55+AZ59)</f>
        <v>0</v>
      </c>
      <c r="BA15" s="174"/>
      <c r="BB15" s="294"/>
    </row>
    <row r="16" spans="1:54" ht="22.5" customHeight="1">
      <c r="A16" s="289"/>
      <c r="B16" s="293"/>
      <c r="C16" s="293"/>
      <c r="D16" s="201" t="s">
        <v>43</v>
      </c>
      <c r="E16" s="189">
        <f>SUM(H16+K16+N16+Q16+T16+W16+Z16+AE16+AJ16+AO16+AT16+AY16)</f>
        <v>340</v>
      </c>
      <c r="F16" s="189">
        <f>SUM(I16+L16+O16+R16+U16+X16+AA16+AF16+AK16+AP16+AU16+AZ16)</f>
        <v>0</v>
      </c>
      <c r="G16" s="188"/>
      <c r="H16" s="189">
        <f>SUM(H20+H24+H28+H32+H36+H40+H44)</f>
        <v>0</v>
      </c>
      <c r="I16" s="189">
        <f aca="true" t="shared" si="3" ref="I16:AZ16">SUM(I20+I24+I28+I32+I36+I40+I44)</f>
        <v>0</v>
      </c>
      <c r="J16" s="189">
        <f t="shared" si="3"/>
        <v>0</v>
      </c>
      <c r="K16" s="189">
        <f t="shared" si="3"/>
        <v>7.5</v>
      </c>
      <c r="L16" s="189">
        <f t="shared" si="3"/>
        <v>0</v>
      </c>
      <c r="M16" s="189">
        <f t="shared" si="3"/>
        <v>0</v>
      </c>
      <c r="N16" s="189">
        <f t="shared" si="3"/>
        <v>137.5</v>
      </c>
      <c r="O16" s="189">
        <f t="shared" si="3"/>
        <v>0</v>
      </c>
      <c r="P16" s="189">
        <f t="shared" si="3"/>
        <v>0</v>
      </c>
      <c r="Q16" s="189">
        <f t="shared" si="3"/>
        <v>157.5</v>
      </c>
      <c r="R16" s="189">
        <f t="shared" si="3"/>
        <v>0</v>
      </c>
      <c r="S16" s="189">
        <f t="shared" si="3"/>
        <v>0</v>
      </c>
      <c r="T16" s="189">
        <f t="shared" si="3"/>
        <v>7.5</v>
      </c>
      <c r="U16" s="189">
        <f t="shared" si="3"/>
        <v>0</v>
      </c>
      <c r="V16" s="189">
        <f t="shared" si="3"/>
        <v>0</v>
      </c>
      <c r="W16" s="189">
        <f t="shared" si="3"/>
        <v>7.5</v>
      </c>
      <c r="X16" s="189">
        <f t="shared" si="3"/>
        <v>0</v>
      </c>
      <c r="Y16" s="189">
        <f t="shared" si="3"/>
        <v>0</v>
      </c>
      <c r="Z16" s="189">
        <f t="shared" si="3"/>
        <v>7.5</v>
      </c>
      <c r="AA16" s="189">
        <f t="shared" si="3"/>
        <v>0</v>
      </c>
      <c r="AB16" s="189">
        <f t="shared" si="3"/>
        <v>0</v>
      </c>
      <c r="AC16" s="189">
        <f t="shared" si="3"/>
        <v>0</v>
      </c>
      <c r="AD16" s="189">
        <f t="shared" si="3"/>
        <v>0</v>
      </c>
      <c r="AE16" s="189">
        <f t="shared" si="3"/>
        <v>15</v>
      </c>
      <c r="AF16" s="189">
        <f t="shared" si="3"/>
        <v>0</v>
      </c>
      <c r="AG16" s="189">
        <f t="shared" si="3"/>
        <v>0</v>
      </c>
      <c r="AH16" s="189">
        <f t="shared" si="3"/>
        <v>0</v>
      </c>
      <c r="AI16" s="189">
        <f t="shared" si="3"/>
        <v>0</v>
      </c>
      <c r="AJ16" s="189">
        <f t="shared" si="3"/>
        <v>0</v>
      </c>
      <c r="AK16" s="189">
        <f t="shared" si="3"/>
        <v>0</v>
      </c>
      <c r="AL16" s="189">
        <f t="shared" si="3"/>
        <v>0</v>
      </c>
      <c r="AM16" s="189">
        <f t="shared" si="3"/>
        <v>0</v>
      </c>
      <c r="AN16" s="189">
        <f t="shared" si="3"/>
        <v>0</v>
      </c>
      <c r="AO16" s="189">
        <f t="shared" si="3"/>
        <v>0</v>
      </c>
      <c r="AP16" s="189">
        <f t="shared" si="3"/>
        <v>0</v>
      </c>
      <c r="AQ16" s="189">
        <f t="shared" si="3"/>
        <v>0</v>
      </c>
      <c r="AR16" s="189">
        <f t="shared" si="3"/>
        <v>0</v>
      </c>
      <c r="AS16" s="189">
        <f t="shared" si="3"/>
        <v>0</v>
      </c>
      <c r="AT16" s="189">
        <f t="shared" si="3"/>
        <v>0</v>
      </c>
      <c r="AU16" s="189">
        <f t="shared" si="3"/>
        <v>0</v>
      </c>
      <c r="AV16" s="189">
        <f t="shared" si="3"/>
        <v>0</v>
      </c>
      <c r="AW16" s="189">
        <f t="shared" si="3"/>
        <v>0</v>
      </c>
      <c r="AX16" s="189">
        <f t="shared" si="3"/>
        <v>0</v>
      </c>
      <c r="AY16" s="189">
        <f t="shared" si="3"/>
        <v>0</v>
      </c>
      <c r="AZ16" s="189">
        <f t="shared" si="3"/>
        <v>0</v>
      </c>
      <c r="BA16" s="182"/>
      <c r="BB16" s="294"/>
    </row>
    <row r="17" spans="1:54" s="207" customFormat="1" ht="37.5" customHeight="1">
      <c r="A17" s="289"/>
      <c r="B17" s="293"/>
      <c r="C17" s="293"/>
      <c r="D17" s="202" t="s">
        <v>315</v>
      </c>
      <c r="E17" s="157">
        <f>SUM(N17)</f>
        <v>0</v>
      </c>
      <c r="F17" s="157">
        <f>SUM(O17)</f>
        <v>0</v>
      </c>
      <c r="G17" s="203"/>
      <c r="H17" s="157"/>
      <c r="I17" s="157"/>
      <c r="J17" s="157"/>
      <c r="K17" s="157"/>
      <c r="L17" s="157"/>
      <c r="M17" s="157"/>
      <c r="N17" s="157">
        <f>SUM(N21+N25+N29+N33+N37+N41+N45)</f>
        <v>0</v>
      </c>
      <c r="O17" s="157">
        <f>SUM(O21+O25+O29+O33+O37+O41+O45)</f>
        <v>0</v>
      </c>
      <c r="P17" s="204"/>
      <c r="Q17" s="157"/>
      <c r="R17" s="157"/>
      <c r="S17" s="157"/>
      <c r="T17" s="157"/>
      <c r="U17" s="157"/>
      <c r="V17" s="157"/>
      <c r="W17" s="157"/>
      <c r="X17" s="157"/>
      <c r="Y17" s="157"/>
      <c r="Z17" s="157"/>
      <c r="AA17" s="205"/>
      <c r="AB17" s="206"/>
      <c r="AC17" s="203"/>
      <c r="AD17" s="157"/>
      <c r="AE17" s="165"/>
      <c r="AF17" s="205"/>
      <c r="AG17" s="206"/>
      <c r="AH17" s="165"/>
      <c r="AI17" s="204"/>
      <c r="AJ17" s="157"/>
      <c r="AK17" s="205"/>
      <c r="AL17" s="206"/>
      <c r="AM17" s="165"/>
      <c r="AN17" s="204"/>
      <c r="AO17" s="157"/>
      <c r="AP17" s="205"/>
      <c r="AQ17" s="206"/>
      <c r="AR17" s="165"/>
      <c r="AS17" s="204"/>
      <c r="AT17" s="157"/>
      <c r="AU17" s="204"/>
      <c r="AV17" s="206"/>
      <c r="AW17" s="165"/>
      <c r="AX17" s="204"/>
      <c r="AY17" s="157"/>
      <c r="AZ17" s="165"/>
      <c r="BA17" s="204"/>
      <c r="BB17" s="294"/>
    </row>
    <row r="18" spans="1:54" ht="18.75" customHeight="1">
      <c r="A18" s="288" t="s">
        <v>265</v>
      </c>
      <c r="B18" s="292" t="s">
        <v>276</v>
      </c>
      <c r="C18" s="292"/>
      <c r="D18" s="208" t="s">
        <v>41</v>
      </c>
      <c r="E18" s="193">
        <f>SUM(H18+K18+N18+Q18+T18+W18+Z18+AE18+AJ18+AO18+AT18+AY18)</f>
        <v>60</v>
      </c>
      <c r="F18" s="193">
        <f>SUM(I18+L18+O18+R18+U18+X18+AC18+AH18+AM18+AR18+AW18+AZ18)</f>
        <v>0</v>
      </c>
      <c r="G18" s="209"/>
      <c r="H18" s="158"/>
      <c r="I18" s="158"/>
      <c r="J18" s="158"/>
      <c r="K18" s="158">
        <v>7.5</v>
      </c>
      <c r="L18" s="158"/>
      <c r="M18" s="158"/>
      <c r="N18" s="158">
        <v>7.5</v>
      </c>
      <c r="O18" s="158"/>
      <c r="P18" s="194"/>
      <c r="Q18" s="158">
        <v>7.5</v>
      </c>
      <c r="R18" s="158"/>
      <c r="S18" s="158"/>
      <c r="T18" s="158">
        <v>7.5</v>
      </c>
      <c r="U18" s="158"/>
      <c r="V18" s="158"/>
      <c r="W18" s="158">
        <v>7.5</v>
      </c>
      <c r="X18" s="158"/>
      <c r="Y18" s="158"/>
      <c r="Z18" s="158">
        <v>7.5</v>
      </c>
      <c r="AA18" s="195"/>
      <c r="AB18" s="196"/>
      <c r="AC18" s="160"/>
      <c r="AD18" s="158"/>
      <c r="AE18" s="161">
        <v>15</v>
      </c>
      <c r="AF18" s="195"/>
      <c r="AG18" s="196"/>
      <c r="AH18" s="161"/>
      <c r="AI18" s="194"/>
      <c r="AJ18" s="158"/>
      <c r="AK18" s="195"/>
      <c r="AL18" s="196"/>
      <c r="AM18" s="161"/>
      <c r="AN18" s="194"/>
      <c r="AO18" s="210"/>
      <c r="AP18" s="199"/>
      <c r="AQ18" s="196"/>
      <c r="AR18" s="158"/>
      <c r="AS18" s="158"/>
      <c r="AT18" s="158"/>
      <c r="AU18" s="194"/>
      <c r="AV18" s="196"/>
      <c r="AW18" s="161"/>
      <c r="AX18" s="194"/>
      <c r="AY18" s="158"/>
      <c r="AZ18" s="161"/>
      <c r="BA18" s="194"/>
      <c r="BB18" s="290"/>
    </row>
    <row r="19" spans="1:54" ht="46.5" customHeight="1">
      <c r="A19" s="289"/>
      <c r="B19" s="293"/>
      <c r="C19" s="293"/>
      <c r="D19" s="164" t="s">
        <v>2</v>
      </c>
      <c r="E19" s="168"/>
      <c r="F19" s="168"/>
      <c r="G19" s="167"/>
      <c r="H19" s="168"/>
      <c r="I19" s="168"/>
      <c r="J19" s="168"/>
      <c r="K19" s="168"/>
      <c r="L19" s="168"/>
      <c r="M19" s="168"/>
      <c r="N19" s="168"/>
      <c r="O19" s="168"/>
      <c r="P19" s="186"/>
      <c r="Q19" s="168"/>
      <c r="R19" s="168"/>
      <c r="S19" s="168"/>
      <c r="T19" s="168"/>
      <c r="U19" s="168"/>
      <c r="V19" s="168"/>
      <c r="W19" s="168"/>
      <c r="X19" s="168"/>
      <c r="Y19" s="168"/>
      <c r="Z19" s="168"/>
      <c r="AA19" s="172"/>
      <c r="AB19" s="175"/>
      <c r="AC19" s="167"/>
      <c r="AD19" s="157"/>
      <c r="AE19" s="200"/>
      <c r="AF19" s="172"/>
      <c r="AG19" s="175"/>
      <c r="AH19" s="200"/>
      <c r="AI19" s="174"/>
      <c r="AJ19" s="168"/>
      <c r="AK19" s="172"/>
      <c r="AL19" s="175"/>
      <c r="AM19" s="200"/>
      <c r="AN19" s="174"/>
      <c r="AO19" s="181"/>
      <c r="AP19" s="173"/>
      <c r="AQ19" s="175"/>
      <c r="AR19" s="168"/>
      <c r="AS19" s="168"/>
      <c r="AT19" s="168"/>
      <c r="AU19" s="174"/>
      <c r="AV19" s="175"/>
      <c r="AW19" s="200"/>
      <c r="AX19" s="174"/>
      <c r="AY19" s="168"/>
      <c r="AZ19" s="200"/>
      <c r="BA19" s="174"/>
      <c r="BB19" s="294"/>
    </row>
    <row r="20" spans="1:54" ht="22.5" customHeight="1">
      <c r="A20" s="289"/>
      <c r="B20" s="293"/>
      <c r="C20" s="293"/>
      <c r="D20" s="201" t="s">
        <v>43</v>
      </c>
      <c r="E20" s="189">
        <f>SUM(H20+K20+N20+Q20+T20+W20+Z20+AE20+AJ20+AO20+AT20+AY20)</f>
        <v>60</v>
      </c>
      <c r="F20" s="189">
        <f>SUM(I20+L20+O20+R20+U20+X20+AC20+AH20+AM20+AR20+AW20+AZ20)</f>
        <v>0</v>
      </c>
      <c r="G20" s="188"/>
      <c r="H20" s="189"/>
      <c r="I20" s="189"/>
      <c r="J20" s="189"/>
      <c r="K20" s="158">
        <v>7.5</v>
      </c>
      <c r="L20" s="158"/>
      <c r="M20" s="158"/>
      <c r="N20" s="158">
        <v>7.5</v>
      </c>
      <c r="O20" s="158"/>
      <c r="P20" s="158"/>
      <c r="Q20" s="158">
        <v>7.5</v>
      </c>
      <c r="R20" s="158"/>
      <c r="S20" s="158"/>
      <c r="T20" s="158">
        <v>7.5</v>
      </c>
      <c r="U20" s="158"/>
      <c r="V20" s="158"/>
      <c r="W20" s="158">
        <v>7.5</v>
      </c>
      <c r="X20" s="158"/>
      <c r="Y20" s="158"/>
      <c r="Z20" s="158">
        <v>7.5</v>
      </c>
      <c r="AA20" s="195"/>
      <c r="AB20" s="196"/>
      <c r="AC20" s="160"/>
      <c r="AD20" s="158"/>
      <c r="AE20" s="161">
        <v>15</v>
      </c>
      <c r="AF20" s="182"/>
      <c r="AG20" s="184"/>
      <c r="AH20" s="190"/>
      <c r="AI20" s="186"/>
      <c r="AJ20" s="189"/>
      <c r="AK20" s="182"/>
      <c r="AL20" s="184"/>
      <c r="AM20" s="190"/>
      <c r="AN20" s="186"/>
      <c r="AO20" s="189"/>
      <c r="AP20" s="182"/>
      <c r="AQ20" s="184"/>
      <c r="AR20" s="190"/>
      <c r="AS20" s="186"/>
      <c r="AT20" s="189"/>
      <c r="AU20" s="182"/>
      <c r="AV20" s="184"/>
      <c r="AW20" s="190"/>
      <c r="AX20" s="186"/>
      <c r="AY20" s="189"/>
      <c r="AZ20" s="190"/>
      <c r="BA20" s="182"/>
      <c r="BB20" s="294"/>
    </row>
    <row r="21" spans="1:54" s="207" customFormat="1" ht="45.75" customHeight="1">
      <c r="A21" s="289"/>
      <c r="B21" s="293"/>
      <c r="C21" s="293"/>
      <c r="D21" s="202" t="s">
        <v>315</v>
      </c>
      <c r="E21" s="157"/>
      <c r="F21" s="157"/>
      <c r="G21" s="203"/>
      <c r="H21" s="157"/>
      <c r="I21" s="157"/>
      <c r="J21" s="157"/>
      <c r="K21" s="157"/>
      <c r="L21" s="157"/>
      <c r="M21" s="157"/>
      <c r="N21" s="157"/>
      <c r="O21" s="157"/>
      <c r="P21" s="204"/>
      <c r="Q21" s="157"/>
      <c r="R21" s="157"/>
      <c r="S21" s="157"/>
      <c r="T21" s="157"/>
      <c r="U21" s="157"/>
      <c r="V21" s="157"/>
      <c r="W21" s="157"/>
      <c r="X21" s="157"/>
      <c r="Y21" s="157"/>
      <c r="Z21" s="157"/>
      <c r="AA21" s="205"/>
      <c r="AB21" s="206"/>
      <c r="AC21" s="203"/>
      <c r="AD21" s="157"/>
      <c r="AE21" s="165"/>
      <c r="AF21" s="205"/>
      <c r="AG21" s="206"/>
      <c r="AH21" s="165"/>
      <c r="AI21" s="204"/>
      <c r="AJ21" s="157"/>
      <c r="AK21" s="205"/>
      <c r="AL21" s="206"/>
      <c r="AM21" s="165"/>
      <c r="AN21" s="204"/>
      <c r="AO21" s="157"/>
      <c r="AP21" s="205"/>
      <c r="AQ21" s="206"/>
      <c r="AR21" s="165"/>
      <c r="AS21" s="204"/>
      <c r="AT21" s="157"/>
      <c r="AU21" s="204"/>
      <c r="AV21" s="206"/>
      <c r="AW21" s="165"/>
      <c r="AX21" s="204"/>
      <c r="AY21" s="157"/>
      <c r="AZ21" s="165"/>
      <c r="BA21" s="204"/>
      <c r="BB21" s="294"/>
    </row>
    <row r="22" spans="1:54" ht="18.75" customHeight="1">
      <c r="A22" s="288" t="s">
        <v>311</v>
      </c>
      <c r="B22" s="292" t="s">
        <v>285</v>
      </c>
      <c r="C22" s="292"/>
      <c r="D22" s="208" t="s">
        <v>41</v>
      </c>
      <c r="E22" s="193">
        <f>SUM(H22+K22+N22+Q22+T22+W22+Z22+AE22+AJ22+AO22+AT22+AY22)</f>
        <v>0</v>
      </c>
      <c r="F22" s="193">
        <f>SUM(I22+L22+O22+R22+U22+X22+AC22+AH22+AM22+AR22+AW22+AZ22)</f>
        <v>0</v>
      </c>
      <c r="G22" s="209"/>
      <c r="H22" s="158"/>
      <c r="I22" s="158"/>
      <c r="J22" s="158"/>
      <c r="K22" s="158"/>
      <c r="L22" s="158"/>
      <c r="M22" s="158"/>
      <c r="N22" s="159"/>
      <c r="O22" s="159"/>
      <c r="P22" s="194"/>
      <c r="Q22" s="158"/>
      <c r="R22" s="158"/>
      <c r="S22" s="158"/>
      <c r="T22" s="158"/>
      <c r="U22" s="158"/>
      <c r="V22" s="158"/>
      <c r="W22" s="158"/>
      <c r="X22" s="158"/>
      <c r="Y22" s="158"/>
      <c r="Z22" s="158"/>
      <c r="AA22" s="195"/>
      <c r="AB22" s="196"/>
      <c r="AC22" s="160"/>
      <c r="AD22" s="158"/>
      <c r="AE22" s="161"/>
      <c r="AF22" s="195"/>
      <c r="AG22" s="196"/>
      <c r="AH22" s="161"/>
      <c r="AI22" s="194"/>
      <c r="AJ22" s="158"/>
      <c r="AK22" s="195"/>
      <c r="AL22" s="196"/>
      <c r="AM22" s="161"/>
      <c r="AN22" s="194"/>
      <c r="AO22" s="210"/>
      <c r="AP22" s="199"/>
      <c r="AQ22" s="196"/>
      <c r="AR22" s="158"/>
      <c r="AS22" s="158"/>
      <c r="AT22" s="158"/>
      <c r="AU22" s="194"/>
      <c r="AV22" s="196"/>
      <c r="AW22" s="161"/>
      <c r="AX22" s="194"/>
      <c r="AY22" s="158"/>
      <c r="AZ22" s="161"/>
      <c r="BA22" s="194"/>
      <c r="BB22" s="290"/>
    </row>
    <row r="23" spans="1:54" ht="46.5" customHeight="1">
      <c r="A23" s="289"/>
      <c r="B23" s="293"/>
      <c r="C23" s="293"/>
      <c r="D23" s="164" t="s">
        <v>2</v>
      </c>
      <c r="E23" s="168"/>
      <c r="F23" s="168"/>
      <c r="G23" s="167"/>
      <c r="H23" s="168"/>
      <c r="I23" s="168"/>
      <c r="J23" s="168"/>
      <c r="K23" s="168"/>
      <c r="L23" s="168"/>
      <c r="M23" s="168"/>
      <c r="N23" s="168"/>
      <c r="O23" s="168"/>
      <c r="P23" s="174"/>
      <c r="Q23" s="168"/>
      <c r="R23" s="168"/>
      <c r="S23" s="168"/>
      <c r="T23" s="168"/>
      <c r="U23" s="168"/>
      <c r="V23" s="168"/>
      <c r="W23" s="168"/>
      <c r="X23" s="168"/>
      <c r="Y23" s="168"/>
      <c r="Z23" s="168"/>
      <c r="AA23" s="172"/>
      <c r="AB23" s="175"/>
      <c r="AC23" s="167"/>
      <c r="AD23" s="157"/>
      <c r="AE23" s="200"/>
      <c r="AF23" s="172"/>
      <c r="AG23" s="175"/>
      <c r="AH23" s="200"/>
      <c r="AI23" s="174"/>
      <c r="AJ23" s="168"/>
      <c r="AK23" s="172"/>
      <c r="AL23" s="175"/>
      <c r="AM23" s="200"/>
      <c r="AN23" s="174"/>
      <c r="AO23" s="181"/>
      <c r="AP23" s="173"/>
      <c r="AQ23" s="175"/>
      <c r="AR23" s="168"/>
      <c r="AS23" s="168"/>
      <c r="AT23" s="168"/>
      <c r="AU23" s="174"/>
      <c r="AV23" s="175"/>
      <c r="AW23" s="200"/>
      <c r="AX23" s="174"/>
      <c r="AY23" s="168"/>
      <c r="AZ23" s="200"/>
      <c r="BA23" s="174"/>
      <c r="BB23" s="294"/>
    </row>
    <row r="24" spans="1:54" ht="22.5" customHeight="1">
      <c r="A24" s="289"/>
      <c r="B24" s="293"/>
      <c r="C24" s="293"/>
      <c r="D24" s="201" t="s">
        <v>43</v>
      </c>
      <c r="E24" s="189">
        <f>SUM(H24+K24+N24+Q24+T24+W24+Z24+AE24+AJ24+AO24+AT24+AY24)</f>
        <v>0</v>
      </c>
      <c r="F24" s="189">
        <f>SUM(I24+L24+O24+R24+U24+X24+AC24+AH24+AM24+AR24+AW24+AZ24)</f>
        <v>0</v>
      </c>
      <c r="G24" s="188"/>
      <c r="H24" s="189"/>
      <c r="I24" s="189"/>
      <c r="J24" s="189"/>
      <c r="K24" s="189"/>
      <c r="L24" s="189"/>
      <c r="M24" s="189"/>
      <c r="N24" s="189"/>
      <c r="O24" s="189"/>
      <c r="P24" s="186"/>
      <c r="Q24" s="189"/>
      <c r="R24" s="189"/>
      <c r="S24" s="189"/>
      <c r="T24" s="189"/>
      <c r="U24" s="189"/>
      <c r="V24" s="189"/>
      <c r="W24" s="189"/>
      <c r="X24" s="189"/>
      <c r="Y24" s="189"/>
      <c r="Z24" s="189"/>
      <c r="AA24" s="182"/>
      <c r="AB24" s="184"/>
      <c r="AC24" s="188"/>
      <c r="AD24" s="157"/>
      <c r="AE24" s="190"/>
      <c r="AF24" s="182"/>
      <c r="AG24" s="184"/>
      <c r="AH24" s="190"/>
      <c r="AI24" s="186"/>
      <c r="AJ24" s="189"/>
      <c r="AK24" s="182"/>
      <c r="AL24" s="184"/>
      <c r="AM24" s="190"/>
      <c r="AN24" s="186"/>
      <c r="AO24" s="189"/>
      <c r="AP24" s="182"/>
      <c r="AQ24" s="184"/>
      <c r="AR24" s="190"/>
      <c r="AS24" s="186"/>
      <c r="AT24" s="189"/>
      <c r="AU24" s="182"/>
      <c r="AV24" s="184"/>
      <c r="AW24" s="190"/>
      <c r="AX24" s="186"/>
      <c r="AY24" s="189"/>
      <c r="AZ24" s="190"/>
      <c r="BA24" s="182"/>
      <c r="BB24" s="294"/>
    </row>
    <row r="25" spans="1:54" s="207" customFormat="1" ht="45.75" customHeight="1">
      <c r="A25" s="289"/>
      <c r="B25" s="293"/>
      <c r="C25" s="293"/>
      <c r="D25" s="202" t="s">
        <v>315</v>
      </c>
      <c r="E25" s="157">
        <f>SUM(N25)</f>
        <v>0</v>
      </c>
      <c r="F25" s="157">
        <f>SUM(O25)</f>
        <v>0</v>
      </c>
      <c r="G25" s="203"/>
      <c r="H25" s="157"/>
      <c r="I25" s="157"/>
      <c r="J25" s="157"/>
      <c r="K25" s="157"/>
      <c r="L25" s="157"/>
      <c r="M25" s="157"/>
      <c r="N25" s="157"/>
      <c r="O25" s="157"/>
      <c r="P25" s="204"/>
      <c r="Q25" s="157"/>
      <c r="R25" s="157"/>
      <c r="S25" s="157"/>
      <c r="T25" s="157"/>
      <c r="U25" s="157"/>
      <c r="V25" s="157"/>
      <c r="W25" s="157"/>
      <c r="X25" s="157"/>
      <c r="Y25" s="157"/>
      <c r="Z25" s="157"/>
      <c r="AA25" s="205"/>
      <c r="AB25" s="206"/>
      <c r="AC25" s="203"/>
      <c r="AD25" s="157"/>
      <c r="AE25" s="165"/>
      <c r="AF25" s="205"/>
      <c r="AG25" s="206"/>
      <c r="AH25" s="165"/>
      <c r="AI25" s="204"/>
      <c r="AJ25" s="157"/>
      <c r="AK25" s="205"/>
      <c r="AL25" s="206"/>
      <c r="AM25" s="165"/>
      <c r="AN25" s="204"/>
      <c r="AO25" s="157"/>
      <c r="AP25" s="205"/>
      <c r="AQ25" s="206"/>
      <c r="AR25" s="165"/>
      <c r="AS25" s="204"/>
      <c r="AT25" s="157"/>
      <c r="AU25" s="204"/>
      <c r="AV25" s="206"/>
      <c r="AW25" s="165"/>
      <c r="AX25" s="204"/>
      <c r="AY25" s="157"/>
      <c r="AZ25" s="165"/>
      <c r="BA25" s="204"/>
      <c r="BB25" s="294"/>
    </row>
    <row r="26" spans="1:54" ht="18.75" customHeight="1">
      <c r="A26" s="288" t="s">
        <v>312</v>
      </c>
      <c r="B26" s="292" t="s">
        <v>287</v>
      </c>
      <c r="C26" s="292"/>
      <c r="D26" s="208" t="s">
        <v>41</v>
      </c>
      <c r="E26" s="193">
        <v>0</v>
      </c>
      <c r="F26" s="193">
        <f>SUM(I26+L26+O26+R26+U26+X26+AC26+AH26+AM26+AR26+AW26+AZ26)</f>
        <v>0</v>
      </c>
      <c r="G26" s="209"/>
      <c r="H26" s="158"/>
      <c r="I26" s="158"/>
      <c r="J26" s="158"/>
      <c r="K26" s="158"/>
      <c r="L26" s="158"/>
      <c r="M26" s="158"/>
      <c r="N26" s="158"/>
      <c r="O26" s="158"/>
      <c r="P26" s="194"/>
      <c r="Q26" s="158"/>
      <c r="R26" s="158"/>
      <c r="S26" s="158"/>
      <c r="T26" s="158"/>
      <c r="U26" s="158"/>
      <c r="V26" s="158"/>
      <c r="W26" s="158"/>
      <c r="X26" s="158"/>
      <c r="Y26" s="158"/>
      <c r="Z26" s="158"/>
      <c r="AA26" s="195"/>
      <c r="AB26" s="196"/>
      <c r="AC26" s="160"/>
      <c r="AD26" s="158"/>
      <c r="AE26" s="161"/>
      <c r="AF26" s="195"/>
      <c r="AG26" s="196"/>
      <c r="AH26" s="161"/>
      <c r="AI26" s="194"/>
      <c r="AJ26" s="158"/>
      <c r="AK26" s="195"/>
      <c r="AL26" s="196"/>
      <c r="AM26" s="161"/>
      <c r="AN26" s="194"/>
      <c r="AO26" s="210"/>
      <c r="AP26" s="199"/>
      <c r="AQ26" s="196"/>
      <c r="AR26" s="158"/>
      <c r="AS26" s="158"/>
      <c r="AT26" s="158"/>
      <c r="AU26" s="194"/>
      <c r="AV26" s="196"/>
      <c r="AW26" s="161"/>
      <c r="AX26" s="194"/>
      <c r="AY26" s="158"/>
      <c r="AZ26" s="161"/>
      <c r="BA26" s="194"/>
      <c r="BB26" s="290"/>
    </row>
    <row r="27" spans="1:54" ht="46.5" customHeight="1">
      <c r="A27" s="289"/>
      <c r="B27" s="293"/>
      <c r="C27" s="293"/>
      <c r="D27" s="164" t="s">
        <v>2</v>
      </c>
      <c r="E27" s="168"/>
      <c r="F27" s="168"/>
      <c r="G27" s="167"/>
      <c r="H27" s="168"/>
      <c r="I27" s="168"/>
      <c r="J27" s="168"/>
      <c r="K27" s="168"/>
      <c r="L27" s="168"/>
      <c r="M27" s="168"/>
      <c r="N27" s="168"/>
      <c r="O27" s="168"/>
      <c r="P27" s="174"/>
      <c r="Q27" s="168"/>
      <c r="R27" s="168"/>
      <c r="S27" s="168"/>
      <c r="T27" s="168"/>
      <c r="U27" s="168"/>
      <c r="V27" s="168"/>
      <c r="W27" s="168"/>
      <c r="X27" s="168"/>
      <c r="Y27" s="168"/>
      <c r="Z27" s="168"/>
      <c r="AA27" s="172"/>
      <c r="AB27" s="175"/>
      <c r="AC27" s="167"/>
      <c r="AD27" s="157"/>
      <c r="AE27" s="200"/>
      <c r="AF27" s="172"/>
      <c r="AG27" s="175"/>
      <c r="AH27" s="200"/>
      <c r="AI27" s="174"/>
      <c r="AJ27" s="168"/>
      <c r="AK27" s="172"/>
      <c r="AL27" s="175"/>
      <c r="AM27" s="200"/>
      <c r="AN27" s="174"/>
      <c r="AO27" s="181"/>
      <c r="AP27" s="173"/>
      <c r="AQ27" s="175"/>
      <c r="AR27" s="168"/>
      <c r="AS27" s="168"/>
      <c r="AT27" s="168"/>
      <c r="AU27" s="174"/>
      <c r="AV27" s="175"/>
      <c r="AW27" s="200"/>
      <c r="AX27" s="174"/>
      <c r="AY27" s="168"/>
      <c r="AZ27" s="200"/>
      <c r="BA27" s="174"/>
      <c r="BB27" s="294"/>
    </row>
    <row r="28" spans="1:54" ht="22.5" customHeight="1">
      <c r="A28" s="289"/>
      <c r="B28" s="293"/>
      <c r="C28" s="293"/>
      <c r="D28" s="201" t="s">
        <v>43</v>
      </c>
      <c r="E28" s="189">
        <f>SUM(H28+K28+N28+Q28+T28+W28+Z28+AE28+AJ28+AO28+AT28+AY28)</f>
        <v>0</v>
      </c>
      <c r="F28" s="189">
        <f>SUM(I28+L28+O28+R28+U28+X28+AC28+AH28+AM28+AR28+AW28+AZ28)</f>
        <v>0</v>
      </c>
      <c r="G28" s="188"/>
      <c r="H28" s="189"/>
      <c r="I28" s="189"/>
      <c r="J28" s="189"/>
      <c r="K28" s="189"/>
      <c r="L28" s="189"/>
      <c r="M28" s="189"/>
      <c r="N28" s="189"/>
      <c r="O28" s="189"/>
      <c r="P28" s="186"/>
      <c r="Q28" s="189"/>
      <c r="R28" s="189"/>
      <c r="S28" s="189"/>
      <c r="T28" s="189"/>
      <c r="U28" s="189"/>
      <c r="V28" s="189"/>
      <c r="W28" s="189"/>
      <c r="X28" s="189"/>
      <c r="Y28" s="189"/>
      <c r="Z28" s="189"/>
      <c r="AA28" s="182"/>
      <c r="AB28" s="184"/>
      <c r="AC28" s="188"/>
      <c r="AD28" s="157"/>
      <c r="AE28" s="190"/>
      <c r="AF28" s="182"/>
      <c r="AG28" s="184"/>
      <c r="AH28" s="190"/>
      <c r="AI28" s="186"/>
      <c r="AJ28" s="189"/>
      <c r="AK28" s="182"/>
      <c r="AL28" s="184"/>
      <c r="AM28" s="190"/>
      <c r="AN28" s="186"/>
      <c r="AO28" s="189"/>
      <c r="AP28" s="182"/>
      <c r="AQ28" s="184"/>
      <c r="AR28" s="190"/>
      <c r="AS28" s="186"/>
      <c r="AT28" s="189"/>
      <c r="AU28" s="182"/>
      <c r="AV28" s="184"/>
      <c r="AW28" s="190"/>
      <c r="AX28" s="186"/>
      <c r="AY28" s="189"/>
      <c r="AZ28" s="190"/>
      <c r="BA28" s="182"/>
      <c r="BB28" s="294"/>
    </row>
    <row r="29" spans="1:54" s="207" customFormat="1" ht="44.25" customHeight="1">
      <c r="A29" s="289"/>
      <c r="B29" s="293"/>
      <c r="C29" s="293"/>
      <c r="D29" s="202" t="s">
        <v>315</v>
      </c>
      <c r="E29" s="157"/>
      <c r="F29" s="157"/>
      <c r="G29" s="203"/>
      <c r="H29" s="157"/>
      <c r="I29" s="157"/>
      <c r="J29" s="157"/>
      <c r="K29" s="157"/>
      <c r="L29" s="157"/>
      <c r="M29" s="157"/>
      <c r="N29" s="157"/>
      <c r="O29" s="157"/>
      <c r="P29" s="204"/>
      <c r="Q29" s="157"/>
      <c r="R29" s="157"/>
      <c r="S29" s="157"/>
      <c r="T29" s="157"/>
      <c r="U29" s="157"/>
      <c r="V29" s="157"/>
      <c r="W29" s="157"/>
      <c r="X29" s="157"/>
      <c r="Y29" s="157"/>
      <c r="Z29" s="157"/>
      <c r="AA29" s="205"/>
      <c r="AB29" s="206"/>
      <c r="AC29" s="203"/>
      <c r="AD29" s="157"/>
      <c r="AE29" s="165"/>
      <c r="AF29" s="205"/>
      <c r="AG29" s="206"/>
      <c r="AH29" s="165"/>
      <c r="AI29" s="204"/>
      <c r="AJ29" s="157"/>
      <c r="AK29" s="205"/>
      <c r="AL29" s="206"/>
      <c r="AM29" s="165"/>
      <c r="AN29" s="204"/>
      <c r="AO29" s="157"/>
      <c r="AP29" s="205"/>
      <c r="AQ29" s="206"/>
      <c r="AR29" s="165"/>
      <c r="AS29" s="204"/>
      <c r="AT29" s="157"/>
      <c r="AU29" s="204"/>
      <c r="AV29" s="206"/>
      <c r="AW29" s="165"/>
      <c r="AX29" s="204"/>
      <c r="AY29" s="157"/>
      <c r="AZ29" s="165"/>
      <c r="BA29" s="204"/>
      <c r="BB29" s="294"/>
    </row>
    <row r="30" spans="1:54" ht="18.75" customHeight="1">
      <c r="A30" s="288" t="s">
        <v>277</v>
      </c>
      <c r="B30" s="292" t="s">
        <v>286</v>
      </c>
      <c r="C30" s="292"/>
      <c r="D30" s="208" t="s">
        <v>41</v>
      </c>
      <c r="E30" s="193">
        <f>SUM(H30+K30+N30+Q30+T30+W30+Z30+AE30+AJ30+AO30+AT30+AY30)</f>
        <v>0</v>
      </c>
      <c r="F30" s="193">
        <f>SUM(I30+L30+O30+R30+U30+X30+AC30+AH30+AM30+AR30+AW30+AZ30)</f>
        <v>0</v>
      </c>
      <c r="G30" s="209"/>
      <c r="H30" s="158"/>
      <c r="I30" s="158"/>
      <c r="J30" s="158"/>
      <c r="K30" s="158"/>
      <c r="L30" s="158"/>
      <c r="M30" s="158"/>
      <c r="N30" s="158"/>
      <c r="O30" s="158"/>
      <c r="P30" s="194"/>
      <c r="Q30" s="158"/>
      <c r="R30" s="158"/>
      <c r="S30" s="158"/>
      <c r="T30" s="158"/>
      <c r="U30" s="158"/>
      <c r="V30" s="158"/>
      <c r="W30" s="158"/>
      <c r="X30" s="158"/>
      <c r="Y30" s="158"/>
      <c r="Z30" s="158"/>
      <c r="AA30" s="195"/>
      <c r="AB30" s="196"/>
      <c r="AC30" s="160"/>
      <c r="AD30" s="158"/>
      <c r="AE30" s="161"/>
      <c r="AF30" s="195"/>
      <c r="AG30" s="196"/>
      <c r="AH30" s="161"/>
      <c r="AI30" s="194"/>
      <c r="AJ30" s="158"/>
      <c r="AK30" s="195"/>
      <c r="AL30" s="196"/>
      <c r="AM30" s="161"/>
      <c r="AN30" s="194"/>
      <c r="AO30" s="211"/>
      <c r="AP30" s="199"/>
      <c r="AQ30" s="196"/>
      <c r="AR30" s="162"/>
      <c r="AS30" s="158"/>
      <c r="AT30" s="158"/>
      <c r="AU30" s="194"/>
      <c r="AV30" s="196"/>
      <c r="AW30" s="161"/>
      <c r="AX30" s="194"/>
      <c r="AY30" s="158"/>
      <c r="AZ30" s="161"/>
      <c r="BA30" s="194"/>
      <c r="BB30" s="290"/>
    </row>
    <row r="31" spans="1:54" ht="46.5" customHeight="1">
      <c r="A31" s="289"/>
      <c r="B31" s="293"/>
      <c r="C31" s="293"/>
      <c r="D31" s="164" t="s">
        <v>2</v>
      </c>
      <c r="E31" s="168"/>
      <c r="F31" s="168"/>
      <c r="G31" s="167"/>
      <c r="H31" s="168"/>
      <c r="I31" s="168"/>
      <c r="J31" s="168"/>
      <c r="K31" s="168"/>
      <c r="L31" s="168"/>
      <c r="M31" s="168"/>
      <c r="N31" s="168"/>
      <c r="O31" s="168"/>
      <c r="P31" s="174"/>
      <c r="Q31" s="168"/>
      <c r="R31" s="168"/>
      <c r="S31" s="168"/>
      <c r="T31" s="168"/>
      <c r="U31" s="168"/>
      <c r="V31" s="168"/>
      <c r="W31" s="168"/>
      <c r="X31" s="168"/>
      <c r="Y31" s="168"/>
      <c r="Z31" s="168"/>
      <c r="AA31" s="172"/>
      <c r="AB31" s="175"/>
      <c r="AC31" s="167"/>
      <c r="AD31" s="157"/>
      <c r="AE31" s="200"/>
      <c r="AF31" s="172"/>
      <c r="AG31" s="175"/>
      <c r="AH31" s="200"/>
      <c r="AI31" s="174"/>
      <c r="AJ31" s="168"/>
      <c r="AK31" s="172"/>
      <c r="AL31" s="175"/>
      <c r="AM31" s="200"/>
      <c r="AN31" s="174"/>
      <c r="AO31" s="181"/>
      <c r="AP31" s="173"/>
      <c r="AQ31" s="175"/>
      <c r="AR31" s="168"/>
      <c r="AS31" s="168"/>
      <c r="AT31" s="168"/>
      <c r="AU31" s="174"/>
      <c r="AV31" s="175"/>
      <c r="AW31" s="200"/>
      <c r="AX31" s="174"/>
      <c r="AY31" s="168"/>
      <c r="AZ31" s="200"/>
      <c r="BA31" s="174"/>
      <c r="BB31" s="294"/>
    </row>
    <row r="32" spans="1:54" ht="22.5" customHeight="1">
      <c r="A32" s="289"/>
      <c r="B32" s="293"/>
      <c r="C32" s="293"/>
      <c r="D32" s="201" t="s">
        <v>43</v>
      </c>
      <c r="E32" s="189">
        <f>SUM(T32+AT32+AO32)</f>
        <v>0</v>
      </c>
      <c r="F32" s="189">
        <f>SUM(I32+L32+O32+R32+U32+X32+AC32+AH32+AM32+AR32+AW32+AZ32)</f>
        <v>0</v>
      </c>
      <c r="G32" s="188"/>
      <c r="H32" s="189"/>
      <c r="I32" s="189"/>
      <c r="J32" s="189"/>
      <c r="K32" s="189"/>
      <c r="L32" s="189"/>
      <c r="M32" s="189"/>
      <c r="N32" s="189"/>
      <c r="O32" s="189"/>
      <c r="P32" s="186"/>
      <c r="Q32" s="189"/>
      <c r="R32" s="189"/>
      <c r="S32" s="189"/>
      <c r="T32" s="189"/>
      <c r="U32" s="189"/>
      <c r="V32" s="189"/>
      <c r="W32" s="189"/>
      <c r="X32" s="189"/>
      <c r="Y32" s="189"/>
      <c r="Z32" s="189"/>
      <c r="AA32" s="182"/>
      <c r="AB32" s="184"/>
      <c r="AC32" s="188"/>
      <c r="AD32" s="157"/>
      <c r="AE32" s="190"/>
      <c r="AF32" s="182"/>
      <c r="AG32" s="184"/>
      <c r="AH32" s="190"/>
      <c r="AI32" s="186"/>
      <c r="AJ32" s="189"/>
      <c r="AK32" s="182"/>
      <c r="AL32" s="184"/>
      <c r="AM32" s="190"/>
      <c r="AN32" s="186"/>
      <c r="AO32" s="185"/>
      <c r="AP32" s="182"/>
      <c r="AQ32" s="184"/>
      <c r="AR32" s="212"/>
      <c r="AS32" s="186"/>
      <c r="AT32" s="189"/>
      <c r="AU32" s="182"/>
      <c r="AV32" s="184"/>
      <c r="AW32" s="190"/>
      <c r="AX32" s="186"/>
      <c r="AY32" s="189"/>
      <c r="AZ32" s="190"/>
      <c r="BA32" s="182"/>
      <c r="BB32" s="294"/>
    </row>
    <row r="33" spans="1:54" s="207" customFormat="1" ht="47.25" customHeight="1">
      <c r="A33" s="289"/>
      <c r="B33" s="293"/>
      <c r="C33" s="293"/>
      <c r="D33" s="202" t="s">
        <v>315</v>
      </c>
      <c r="E33" s="157"/>
      <c r="F33" s="157"/>
      <c r="G33" s="203"/>
      <c r="H33" s="157"/>
      <c r="I33" s="157"/>
      <c r="J33" s="157"/>
      <c r="K33" s="157"/>
      <c r="L33" s="157"/>
      <c r="M33" s="157"/>
      <c r="N33" s="157"/>
      <c r="O33" s="157"/>
      <c r="P33" s="204"/>
      <c r="Q33" s="157"/>
      <c r="R33" s="157"/>
      <c r="S33" s="157"/>
      <c r="T33" s="157"/>
      <c r="U33" s="157"/>
      <c r="V33" s="157"/>
      <c r="W33" s="157"/>
      <c r="X33" s="157"/>
      <c r="Y33" s="157"/>
      <c r="Z33" s="157"/>
      <c r="AA33" s="205"/>
      <c r="AB33" s="206"/>
      <c r="AC33" s="203"/>
      <c r="AD33" s="157"/>
      <c r="AE33" s="165"/>
      <c r="AF33" s="205"/>
      <c r="AG33" s="206"/>
      <c r="AH33" s="165"/>
      <c r="AI33" s="204"/>
      <c r="AJ33" s="157"/>
      <c r="AK33" s="205"/>
      <c r="AL33" s="206"/>
      <c r="AM33" s="165"/>
      <c r="AN33" s="204"/>
      <c r="AO33" s="157"/>
      <c r="AP33" s="205"/>
      <c r="AQ33" s="206"/>
      <c r="AR33" s="165"/>
      <c r="AS33" s="204"/>
      <c r="AT33" s="157"/>
      <c r="AU33" s="204"/>
      <c r="AV33" s="206"/>
      <c r="AW33" s="165"/>
      <c r="AX33" s="204"/>
      <c r="AY33" s="157"/>
      <c r="AZ33" s="165"/>
      <c r="BA33" s="204"/>
      <c r="BB33" s="294"/>
    </row>
    <row r="34" spans="1:54" ht="18.75" customHeight="1">
      <c r="A34" s="288" t="s">
        <v>278</v>
      </c>
      <c r="B34" s="292" t="s">
        <v>288</v>
      </c>
      <c r="C34" s="292"/>
      <c r="D34" s="208" t="s">
        <v>41</v>
      </c>
      <c r="E34" s="193">
        <f>SUM(H34+K34+N34+Q34+T34+W34+Z34+AE34+AJ34+AO34+AT34+AY34)</f>
        <v>0</v>
      </c>
      <c r="F34" s="193">
        <f>SUM(I34+L34+O34+R34+U34+X34+AC34+AH34+AM34+AR34+AW34+AZ34)</f>
        <v>0</v>
      </c>
      <c r="G34" s="209"/>
      <c r="H34" s="158"/>
      <c r="I34" s="158"/>
      <c r="J34" s="158"/>
      <c r="K34" s="158"/>
      <c r="L34" s="158"/>
      <c r="M34" s="158"/>
      <c r="N34" s="158"/>
      <c r="O34" s="158"/>
      <c r="P34" s="194"/>
      <c r="Q34" s="158"/>
      <c r="R34" s="158"/>
      <c r="S34" s="158"/>
      <c r="T34" s="158"/>
      <c r="U34" s="158"/>
      <c r="V34" s="158"/>
      <c r="W34" s="158"/>
      <c r="X34" s="158"/>
      <c r="Y34" s="158"/>
      <c r="Z34" s="158"/>
      <c r="AA34" s="195"/>
      <c r="AB34" s="196"/>
      <c r="AC34" s="160"/>
      <c r="AD34" s="158"/>
      <c r="AE34" s="161"/>
      <c r="AF34" s="195"/>
      <c r="AG34" s="196"/>
      <c r="AH34" s="161"/>
      <c r="AI34" s="194"/>
      <c r="AJ34" s="158"/>
      <c r="AK34" s="195"/>
      <c r="AL34" s="196"/>
      <c r="AM34" s="161"/>
      <c r="AN34" s="194"/>
      <c r="AO34" s="210"/>
      <c r="AP34" s="199"/>
      <c r="AQ34" s="196"/>
      <c r="AR34" s="158"/>
      <c r="AS34" s="158"/>
      <c r="AT34" s="158"/>
      <c r="AU34" s="194"/>
      <c r="AV34" s="196"/>
      <c r="AW34" s="161"/>
      <c r="AX34" s="194"/>
      <c r="AY34" s="158"/>
      <c r="AZ34" s="161"/>
      <c r="BA34" s="194"/>
      <c r="BB34" s="290"/>
    </row>
    <row r="35" spans="1:54" ht="46.5" customHeight="1">
      <c r="A35" s="289"/>
      <c r="B35" s="293"/>
      <c r="C35" s="293"/>
      <c r="D35" s="164" t="s">
        <v>2</v>
      </c>
      <c r="E35" s="168"/>
      <c r="F35" s="168"/>
      <c r="G35" s="167"/>
      <c r="H35" s="168"/>
      <c r="I35" s="168"/>
      <c r="J35" s="168"/>
      <c r="K35" s="168"/>
      <c r="L35" s="168"/>
      <c r="M35" s="168"/>
      <c r="N35" s="168"/>
      <c r="O35" s="168"/>
      <c r="P35" s="174"/>
      <c r="Q35" s="168"/>
      <c r="R35" s="168"/>
      <c r="S35" s="168"/>
      <c r="T35" s="168"/>
      <c r="U35" s="168"/>
      <c r="V35" s="168"/>
      <c r="W35" s="168"/>
      <c r="X35" s="168"/>
      <c r="Y35" s="168"/>
      <c r="Z35" s="168"/>
      <c r="AA35" s="172"/>
      <c r="AB35" s="175"/>
      <c r="AC35" s="167"/>
      <c r="AD35" s="157"/>
      <c r="AE35" s="200"/>
      <c r="AF35" s="172"/>
      <c r="AG35" s="175"/>
      <c r="AH35" s="200"/>
      <c r="AI35" s="174"/>
      <c r="AJ35" s="168"/>
      <c r="AK35" s="172"/>
      <c r="AL35" s="175"/>
      <c r="AM35" s="200"/>
      <c r="AN35" s="174"/>
      <c r="AO35" s="181"/>
      <c r="AP35" s="173"/>
      <c r="AQ35" s="175"/>
      <c r="AR35" s="168"/>
      <c r="AS35" s="168"/>
      <c r="AT35" s="168"/>
      <c r="AU35" s="174"/>
      <c r="AV35" s="175"/>
      <c r="AW35" s="200"/>
      <c r="AX35" s="174"/>
      <c r="AY35" s="168"/>
      <c r="AZ35" s="200"/>
      <c r="BA35" s="174"/>
      <c r="BB35" s="294"/>
    </row>
    <row r="36" spans="1:54" ht="22.5" customHeight="1">
      <c r="A36" s="289"/>
      <c r="B36" s="293"/>
      <c r="C36" s="293"/>
      <c r="D36" s="201" t="s">
        <v>43</v>
      </c>
      <c r="E36" s="189">
        <f>SUM(H36+K36+N36+Q36+T36+W36+Z36+AE36+AJ36+AO36+AT36+AY36)</f>
        <v>0</v>
      </c>
      <c r="F36" s="189">
        <f>SUM(I36+L36+O36+R36+U36+X36+AC36+AH36+AM36+AR36+AW36+AZ36)</f>
        <v>0</v>
      </c>
      <c r="G36" s="188"/>
      <c r="H36" s="189"/>
      <c r="I36" s="189"/>
      <c r="J36" s="189"/>
      <c r="K36" s="189"/>
      <c r="L36" s="189"/>
      <c r="M36" s="189"/>
      <c r="N36" s="189"/>
      <c r="O36" s="189"/>
      <c r="P36" s="186"/>
      <c r="Q36" s="189"/>
      <c r="R36" s="189"/>
      <c r="S36" s="189"/>
      <c r="T36" s="189"/>
      <c r="U36" s="189"/>
      <c r="V36" s="189"/>
      <c r="W36" s="189"/>
      <c r="X36" s="189"/>
      <c r="Y36" s="189"/>
      <c r="Z36" s="189"/>
      <c r="AA36" s="182"/>
      <c r="AB36" s="184"/>
      <c r="AC36" s="188"/>
      <c r="AD36" s="157"/>
      <c r="AE36" s="190"/>
      <c r="AF36" s="182"/>
      <c r="AG36" s="184"/>
      <c r="AH36" s="190"/>
      <c r="AI36" s="186"/>
      <c r="AJ36" s="189"/>
      <c r="AK36" s="182"/>
      <c r="AL36" s="184"/>
      <c r="AM36" s="190"/>
      <c r="AN36" s="186"/>
      <c r="AO36" s="189"/>
      <c r="AP36" s="182"/>
      <c r="AQ36" s="184"/>
      <c r="AR36" s="190"/>
      <c r="AS36" s="186"/>
      <c r="AT36" s="189"/>
      <c r="AU36" s="182"/>
      <c r="AV36" s="184"/>
      <c r="AW36" s="190"/>
      <c r="AX36" s="186"/>
      <c r="AY36" s="189"/>
      <c r="AZ36" s="190"/>
      <c r="BA36" s="182"/>
      <c r="BB36" s="294"/>
    </row>
    <row r="37" spans="1:54" s="207" customFormat="1" ht="45.75" customHeight="1">
      <c r="A37" s="289"/>
      <c r="B37" s="293"/>
      <c r="C37" s="293"/>
      <c r="D37" s="202" t="s">
        <v>315</v>
      </c>
      <c r="E37" s="157"/>
      <c r="F37" s="157"/>
      <c r="G37" s="203"/>
      <c r="H37" s="157"/>
      <c r="I37" s="157"/>
      <c r="J37" s="157"/>
      <c r="K37" s="157"/>
      <c r="L37" s="157"/>
      <c r="M37" s="157"/>
      <c r="N37" s="157"/>
      <c r="O37" s="157"/>
      <c r="P37" s="204"/>
      <c r="Q37" s="157"/>
      <c r="R37" s="157"/>
      <c r="S37" s="157"/>
      <c r="T37" s="157"/>
      <c r="U37" s="157"/>
      <c r="V37" s="157"/>
      <c r="W37" s="157"/>
      <c r="X37" s="157"/>
      <c r="Y37" s="157"/>
      <c r="Z37" s="157"/>
      <c r="AA37" s="205"/>
      <c r="AB37" s="206"/>
      <c r="AC37" s="203"/>
      <c r="AD37" s="157"/>
      <c r="AE37" s="165"/>
      <c r="AF37" s="205"/>
      <c r="AG37" s="206"/>
      <c r="AH37" s="165"/>
      <c r="AI37" s="204"/>
      <c r="AJ37" s="157"/>
      <c r="AK37" s="205"/>
      <c r="AL37" s="206"/>
      <c r="AM37" s="165"/>
      <c r="AN37" s="204"/>
      <c r="AO37" s="157"/>
      <c r="AP37" s="205"/>
      <c r="AQ37" s="206"/>
      <c r="AR37" s="165"/>
      <c r="AS37" s="204"/>
      <c r="AT37" s="157"/>
      <c r="AU37" s="204"/>
      <c r="AV37" s="206"/>
      <c r="AW37" s="165"/>
      <c r="AX37" s="204"/>
      <c r="AY37" s="157"/>
      <c r="AZ37" s="165"/>
      <c r="BA37" s="204"/>
      <c r="BB37" s="294"/>
    </row>
    <row r="38" spans="1:54" ht="18.75" customHeight="1">
      <c r="A38" s="288" t="s">
        <v>279</v>
      </c>
      <c r="B38" s="292" t="s">
        <v>289</v>
      </c>
      <c r="C38" s="292"/>
      <c r="D38" s="208" t="s">
        <v>41</v>
      </c>
      <c r="E38" s="193">
        <f>SUM(H38+K38+N38+Q38+T38+W38+Z38+AE38+AJ38+AO38+AT38+AY38)</f>
        <v>100</v>
      </c>
      <c r="F38" s="193">
        <f>SUM(I38+L38+O38+R38+U38+X38+AC38+AH38+AM38+AR38+AW38+AZ38)</f>
        <v>0</v>
      </c>
      <c r="G38" s="209"/>
      <c r="H38" s="158"/>
      <c r="I38" s="158"/>
      <c r="J38" s="158"/>
      <c r="K38" s="158"/>
      <c r="L38" s="158"/>
      <c r="M38" s="158"/>
      <c r="N38" s="158">
        <v>50</v>
      </c>
      <c r="O38" s="158"/>
      <c r="P38" s="194"/>
      <c r="Q38" s="158">
        <v>50</v>
      </c>
      <c r="R38" s="158"/>
      <c r="S38" s="158"/>
      <c r="T38" s="158"/>
      <c r="U38" s="158"/>
      <c r="V38" s="158"/>
      <c r="W38" s="158"/>
      <c r="X38" s="158"/>
      <c r="Y38" s="158"/>
      <c r="Z38" s="159"/>
      <c r="AA38" s="195"/>
      <c r="AB38" s="196"/>
      <c r="AC38" s="197"/>
      <c r="AD38" s="158"/>
      <c r="AE38" s="198"/>
      <c r="AF38" s="195"/>
      <c r="AG38" s="196"/>
      <c r="AH38" s="198"/>
      <c r="AI38" s="194"/>
      <c r="AJ38" s="158"/>
      <c r="AK38" s="195"/>
      <c r="AL38" s="196"/>
      <c r="AM38" s="161"/>
      <c r="AN38" s="194"/>
      <c r="AO38" s="211"/>
      <c r="AP38" s="199"/>
      <c r="AQ38" s="196"/>
      <c r="AR38" s="162"/>
      <c r="AS38" s="158"/>
      <c r="AT38" s="158"/>
      <c r="AU38" s="194"/>
      <c r="AV38" s="196"/>
      <c r="AW38" s="161"/>
      <c r="AX38" s="194"/>
      <c r="AY38" s="158"/>
      <c r="AZ38" s="161"/>
      <c r="BA38" s="194"/>
      <c r="BB38" s="290"/>
    </row>
    <row r="39" spans="1:54" ht="46.5" customHeight="1">
      <c r="A39" s="289"/>
      <c r="B39" s="293"/>
      <c r="C39" s="293"/>
      <c r="D39" s="164" t="s">
        <v>2</v>
      </c>
      <c r="E39" s="193">
        <f aca="true" t="shared" si="4" ref="E39:E46">SUM(H39+K39+N39+Q39+T39+W39+Z39+AE39+AJ39+AO39+AT39+AY39)</f>
        <v>0</v>
      </c>
      <c r="F39" s="168"/>
      <c r="G39" s="167"/>
      <c r="H39" s="168"/>
      <c r="I39" s="168"/>
      <c r="J39" s="168"/>
      <c r="K39" s="168"/>
      <c r="L39" s="168"/>
      <c r="M39" s="168"/>
      <c r="N39" s="168"/>
      <c r="O39" s="168"/>
      <c r="P39" s="174"/>
      <c r="Q39" s="168"/>
      <c r="R39" s="168"/>
      <c r="S39" s="168"/>
      <c r="T39" s="168"/>
      <c r="U39" s="168"/>
      <c r="V39" s="168"/>
      <c r="W39" s="168"/>
      <c r="X39" s="168"/>
      <c r="Y39" s="168"/>
      <c r="Z39" s="168"/>
      <c r="AA39" s="172"/>
      <c r="AB39" s="175"/>
      <c r="AC39" s="167"/>
      <c r="AD39" s="157"/>
      <c r="AE39" s="200"/>
      <c r="AF39" s="172"/>
      <c r="AG39" s="175"/>
      <c r="AH39" s="200"/>
      <c r="AI39" s="174"/>
      <c r="AJ39" s="168"/>
      <c r="AK39" s="172"/>
      <c r="AL39" s="175"/>
      <c r="AM39" s="200"/>
      <c r="AN39" s="174"/>
      <c r="AO39" s="181"/>
      <c r="AP39" s="173"/>
      <c r="AQ39" s="175"/>
      <c r="AR39" s="168"/>
      <c r="AS39" s="168"/>
      <c r="AT39" s="168"/>
      <c r="AU39" s="174"/>
      <c r="AV39" s="175"/>
      <c r="AW39" s="200"/>
      <c r="AX39" s="174"/>
      <c r="AY39" s="168"/>
      <c r="AZ39" s="200"/>
      <c r="BA39" s="174"/>
      <c r="BB39" s="294"/>
    </row>
    <row r="40" spans="1:54" ht="22.5" customHeight="1">
      <c r="A40" s="289"/>
      <c r="B40" s="293"/>
      <c r="C40" s="293"/>
      <c r="D40" s="201" t="s">
        <v>43</v>
      </c>
      <c r="E40" s="193">
        <f t="shared" si="4"/>
        <v>100</v>
      </c>
      <c r="F40" s="189">
        <f>SUM(I40+L40+O40+R40+U40+X40+AC40+AH40+AM40+AR40+AW40+AZ40)</f>
        <v>0</v>
      </c>
      <c r="G40" s="188"/>
      <c r="H40" s="189"/>
      <c r="I40" s="189"/>
      <c r="J40" s="189"/>
      <c r="K40" s="189"/>
      <c r="L40" s="189"/>
      <c r="M40" s="189"/>
      <c r="N40" s="189">
        <v>50</v>
      </c>
      <c r="O40" s="189"/>
      <c r="P40" s="186"/>
      <c r="Q40" s="189">
        <v>50</v>
      </c>
      <c r="R40" s="189"/>
      <c r="S40" s="189"/>
      <c r="T40" s="189"/>
      <c r="U40" s="189"/>
      <c r="V40" s="189"/>
      <c r="W40" s="189"/>
      <c r="X40" s="189"/>
      <c r="Y40" s="189"/>
      <c r="Z40" s="189"/>
      <c r="AA40" s="182"/>
      <c r="AB40" s="184"/>
      <c r="AC40" s="188"/>
      <c r="AD40" s="157"/>
      <c r="AE40" s="190"/>
      <c r="AF40" s="182"/>
      <c r="AG40" s="184"/>
      <c r="AH40" s="190"/>
      <c r="AI40" s="186"/>
      <c r="AJ40" s="189"/>
      <c r="AK40" s="182"/>
      <c r="AL40" s="184"/>
      <c r="AM40" s="190"/>
      <c r="AN40" s="186"/>
      <c r="AO40" s="185"/>
      <c r="AP40" s="182"/>
      <c r="AQ40" s="184"/>
      <c r="AR40" s="212"/>
      <c r="AS40" s="186"/>
      <c r="AT40" s="189"/>
      <c r="AU40" s="182"/>
      <c r="AV40" s="184"/>
      <c r="AW40" s="190"/>
      <c r="AX40" s="186"/>
      <c r="AY40" s="189"/>
      <c r="AZ40" s="190"/>
      <c r="BA40" s="182"/>
      <c r="BB40" s="294"/>
    </row>
    <row r="41" spans="1:54" s="207" customFormat="1" ht="48" customHeight="1">
      <c r="A41" s="289"/>
      <c r="B41" s="293"/>
      <c r="C41" s="293"/>
      <c r="D41" s="202" t="s">
        <v>315</v>
      </c>
      <c r="E41" s="193">
        <f t="shared" si="4"/>
        <v>0</v>
      </c>
      <c r="F41" s="157"/>
      <c r="G41" s="203"/>
      <c r="H41" s="157"/>
      <c r="I41" s="157"/>
      <c r="J41" s="157"/>
      <c r="K41" s="157"/>
      <c r="L41" s="157"/>
      <c r="M41" s="157"/>
      <c r="N41" s="157"/>
      <c r="O41" s="157"/>
      <c r="P41" s="204"/>
      <c r="Q41" s="157"/>
      <c r="R41" s="157"/>
      <c r="S41" s="157"/>
      <c r="T41" s="157"/>
      <c r="U41" s="157"/>
      <c r="V41" s="157"/>
      <c r="W41" s="157"/>
      <c r="X41" s="157"/>
      <c r="Y41" s="157"/>
      <c r="Z41" s="157"/>
      <c r="AA41" s="205"/>
      <c r="AB41" s="206"/>
      <c r="AC41" s="203"/>
      <c r="AD41" s="157"/>
      <c r="AE41" s="165"/>
      <c r="AF41" s="205"/>
      <c r="AG41" s="206"/>
      <c r="AH41" s="165"/>
      <c r="AI41" s="204"/>
      <c r="AJ41" s="157"/>
      <c r="AK41" s="205"/>
      <c r="AL41" s="206"/>
      <c r="AM41" s="165"/>
      <c r="AN41" s="204"/>
      <c r="AO41" s="157"/>
      <c r="AP41" s="205"/>
      <c r="AQ41" s="206"/>
      <c r="AR41" s="165"/>
      <c r="AS41" s="204"/>
      <c r="AT41" s="157"/>
      <c r="AU41" s="204"/>
      <c r="AV41" s="206"/>
      <c r="AW41" s="165"/>
      <c r="AX41" s="204"/>
      <c r="AY41" s="157"/>
      <c r="AZ41" s="165"/>
      <c r="BA41" s="204"/>
      <c r="BB41" s="294"/>
    </row>
    <row r="42" spans="1:54" ht="18.75" customHeight="1">
      <c r="A42" s="288" t="s">
        <v>280</v>
      </c>
      <c r="B42" s="292" t="s">
        <v>290</v>
      </c>
      <c r="C42" s="292"/>
      <c r="D42" s="208" t="s">
        <v>41</v>
      </c>
      <c r="E42" s="193">
        <f t="shared" si="4"/>
        <v>180</v>
      </c>
      <c r="F42" s="193">
        <f>SUM(I42+L42+O42+R42+U42+X42+AC42+AH42+AM42+AR42+AW42+AZ42)</f>
        <v>0</v>
      </c>
      <c r="G42" s="209"/>
      <c r="H42" s="158"/>
      <c r="I42" s="158"/>
      <c r="J42" s="158"/>
      <c r="K42" s="159"/>
      <c r="L42" s="158"/>
      <c r="M42" s="158"/>
      <c r="N42" s="158">
        <v>80</v>
      </c>
      <c r="O42" s="158"/>
      <c r="P42" s="194"/>
      <c r="Q42" s="158">
        <v>100</v>
      </c>
      <c r="R42" s="158"/>
      <c r="S42" s="158"/>
      <c r="T42" s="158"/>
      <c r="U42" s="158"/>
      <c r="V42" s="158"/>
      <c r="W42" s="159"/>
      <c r="X42" s="158"/>
      <c r="Y42" s="158"/>
      <c r="Z42" s="159"/>
      <c r="AA42" s="195"/>
      <c r="AB42" s="196"/>
      <c r="AC42" s="197"/>
      <c r="AD42" s="158"/>
      <c r="AE42" s="161"/>
      <c r="AF42" s="195"/>
      <c r="AG42" s="196"/>
      <c r="AH42" s="161"/>
      <c r="AI42" s="194"/>
      <c r="AJ42" s="158"/>
      <c r="AK42" s="195"/>
      <c r="AL42" s="196"/>
      <c r="AM42" s="161"/>
      <c r="AN42" s="194"/>
      <c r="AO42" s="213"/>
      <c r="AP42" s="199"/>
      <c r="AQ42" s="196"/>
      <c r="AR42" s="159"/>
      <c r="AS42" s="158"/>
      <c r="AT42" s="158"/>
      <c r="AU42" s="194"/>
      <c r="AV42" s="196"/>
      <c r="AW42" s="161"/>
      <c r="AX42" s="194"/>
      <c r="AY42" s="159"/>
      <c r="AZ42" s="161"/>
      <c r="BA42" s="194"/>
      <c r="BB42" s="290"/>
    </row>
    <row r="43" spans="1:54" ht="46.5" customHeight="1">
      <c r="A43" s="289"/>
      <c r="B43" s="293"/>
      <c r="C43" s="293"/>
      <c r="D43" s="164" t="s">
        <v>2</v>
      </c>
      <c r="E43" s="193">
        <f t="shared" si="4"/>
        <v>0</v>
      </c>
      <c r="F43" s="168"/>
      <c r="G43" s="167"/>
      <c r="H43" s="168"/>
      <c r="I43" s="168"/>
      <c r="J43" s="168"/>
      <c r="K43" s="168"/>
      <c r="L43" s="168"/>
      <c r="M43" s="168"/>
      <c r="N43" s="168"/>
      <c r="O43" s="168"/>
      <c r="P43" s="174"/>
      <c r="Q43" s="168"/>
      <c r="R43" s="168"/>
      <c r="S43" s="168"/>
      <c r="T43" s="168"/>
      <c r="U43" s="168"/>
      <c r="V43" s="168"/>
      <c r="W43" s="168"/>
      <c r="X43" s="168"/>
      <c r="Y43" s="168"/>
      <c r="Z43" s="168"/>
      <c r="AA43" s="172"/>
      <c r="AB43" s="175"/>
      <c r="AC43" s="167"/>
      <c r="AD43" s="157"/>
      <c r="AE43" s="200"/>
      <c r="AF43" s="172"/>
      <c r="AG43" s="175"/>
      <c r="AH43" s="200"/>
      <c r="AI43" s="174"/>
      <c r="AJ43" s="168"/>
      <c r="AK43" s="172"/>
      <c r="AL43" s="175"/>
      <c r="AM43" s="200"/>
      <c r="AN43" s="174"/>
      <c r="AO43" s="181"/>
      <c r="AP43" s="173"/>
      <c r="AQ43" s="175"/>
      <c r="AR43" s="168"/>
      <c r="AS43" s="168"/>
      <c r="AT43" s="168"/>
      <c r="AU43" s="174"/>
      <c r="AV43" s="175"/>
      <c r="AW43" s="200"/>
      <c r="AX43" s="174"/>
      <c r="AY43" s="168"/>
      <c r="AZ43" s="200"/>
      <c r="BA43" s="174"/>
      <c r="BB43" s="294"/>
    </row>
    <row r="44" spans="1:54" ht="22.5" customHeight="1">
      <c r="A44" s="289"/>
      <c r="B44" s="293"/>
      <c r="C44" s="293"/>
      <c r="D44" s="201" t="s">
        <v>43</v>
      </c>
      <c r="E44" s="193">
        <f t="shared" si="4"/>
        <v>180</v>
      </c>
      <c r="F44" s="189">
        <f>SUM(I44+L44+O44+R44+U44+X44+AC44+AH44+AM44+AR44+AW44+AZ44)</f>
        <v>0</v>
      </c>
      <c r="G44" s="188"/>
      <c r="H44" s="189"/>
      <c r="I44" s="189"/>
      <c r="J44" s="189"/>
      <c r="K44" s="189"/>
      <c r="L44" s="189"/>
      <c r="M44" s="189"/>
      <c r="N44" s="189">
        <v>80</v>
      </c>
      <c r="O44" s="189"/>
      <c r="P44" s="186"/>
      <c r="Q44" s="189">
        <v>100</v>
      </c>
      <c r="R44" s="189"/>
      <c r="S44" s="189"/>
      <c r="T44" s="189"/>
      <c r="U44" s="189"/>
      <c r="V44" s="189"/>
      <c r="W44" s="189"/>
      <c r="X44" s="189"/>
      <c r="Y44" s="189"/>
      <c r="Z44" s="189"/>
      <c r="AA44" s="182"/>
      <c r="AB44" s="184"/>
      <c r="AC44" s="188"/>
      <c r="AD44" s="157"/>
      <c r="AE44" s="190"/>
      <c r="AF44" s="182"/>
      <c r="AG44" s="184"/>
      <c r="AH44" s="214"/>
      <c r="AI44" s="186"/>
      <c r="AJ44" s="189"/>
      <c r="AK44" s="182"/>
      <c r="AL44" s="184"/>
      <c r="AM44" s="190"/>
      <c r="AN44" s="186"/>
      <c r="AO44" s="185"/>
      <c r="AP44" s="182"/>
      <c r="AQ44" s="184"/>
      <c r="AR44" s="212"/>
      <c r="AS44" s="186"/>
      <c r="AT44" s="189"/>
      <c r="AU44" s="182"/>
      <c r="AV44" s="184"/>
      <c r="AW44" s="190"/>
      <c r="AX44" s="186"/>
      <c r="AY44" s="185"/>
      <c r="AZ44" s="190"/>
      <c r="BA44" s="182"/>
      <c r="BB44" s="294"/>
    </row>
    <row r="45" spans="1:54" s="207" customFormat="1" ht="48" customHeight="1">
      <c r="A45" s="289"/>
      <c r="B45" s="293"/>
      <c r="C45" s="293"/>
      <c r="D45" s="202" t="s">
        <v>315</v>
      </c>
      <c r="E45" s="193">
        <f t="shared" si="4"/>
        <v>0</v>
      </c>
      <c r="F45" s="157"/>
      <c r="G45" s="203"/>
      <c r="H45" s="157"/>
      <c r="I45" s="157"/>
      <c r="J45" s="157"/>
      <c r="K45" s="157"/>
      <c r="L45" s="157"/>
      <c r="M45" s="157"/>
      <c r="N45" s="157"/>
      <c r="O45" s="157"/>
      <c r="P45" s="204"/>
      <c r="Q45" s="157"/>
      <c r="R45" s="157"/>
      <c r="S45" s="157"/>
      <c r="T45" s="157"/>
      <c r="U45" s="157"/>
      <c r="V45" s="157"/>
      <c r="W45" s="157"/>
      <c r="X45" s="157"/>
      <c r="Y45" s="157"/>
      <c r="Z45" s="157"/>
      <c r="AA45" s="205"/>
      <c r="AB45" s="206"/>
      <c r="AC45" s="203"/>
      <c r="AD45" s="157"/>
      <c r="AE45" s="165"/>
      <c r="AF45" s="205"/>
      <c r="AG45" s="206"/>
      <c r="AH45" s="165"/>
      <c r="AI45" s="204"/>
      <c r="AJ45" s="157"/>
      <c r="AK45" s="205"/>
      <c r="AL45" s="206"/>
      <c r="AM45" s="165"/>
      <c r="AN45" s="204"/>
      <c r="AO45" s="157"/>
      <c r="AP45" s="205"/>
      <c r="AQ45" s="206"/>
      <c r="AR45" s="165"/>
      <c r="AS45" s="204"/>
      <c r="AT45" s="157"/>
      <c r="AU45" s="204"/>
      <c r="AV45" s="206"/>
      <c r="AW45" s="165"/>
      <c r="AX45" s="204"/>
      <c r="AY45" s="157"/>
      <c r="AZ45" s="165"/>
      <c r="BA45" s="204"/>
      <c r="BB45" s="294"/>
    </row>
    <row r="46" spans="1:54" ht="18.75" customHeight="1">
      <c r="A46" s="288" t="s">
        <v>281</v>
      </c>
      <c r="B46" s="292" t="s">
        <v>291</v>
      </c>
      <c r="C46" s="292"/>
      <c r="D46" s="208" t="s">
        <v>41</v>
      </c>
      <c r="E46" s="193">
        <f t="shared" si="4"/>
        <v>100</v>
      </c>
      <c r="F46" s="193">
        <f>SUM(I46+L46+O46+R46+U46+X46+AC46+AH46+AM46+AR46+AW46+AZ46)</f>
        <v>0</v>
      </c>
      <c r="G46" s="209"/>
      <c r="H46" s="158"/>
      <c r="I46" s="158"/>
      <c r="J46" s="158"/>
      <c r="K46" s="158"/>
      <c r="L46" s="158"/>
      <c r="M46" s="158"/>
      <c r="N46" s="158"/>
      <c r="O46" s="158"/>
      <c r="P46" s="194"/>
      <c r="Q46" s="158">
        <v>100</v>
      </c>
      <c r="R46" s="158"/>
      <c r="S46" s="158"/>
      <c r="T46" s="158"/>
      <c r="U46" s="158"/>
      <c r="V46" s="158"/>
      <c r="W46" s="158"/>
      <c r="X46" s="158"/>
      <c r="Y46" s="158"/>
      <c r="Z46" s="158"/>
      <c r="AA46" s="195"/>
      <c r="AB46" s="196"/>
      <c r="AC46" s="160"/>
      <c r="AD46" s="158"/>
      <c r="AE46" s="161"/>
      <c r="AF46" s="195"/>
      <c r="AG46" s="196"/>
      <c r="AH46" s="161"/>
      <c r="AI46" s="194"/>
      <c r="AJ46" s="158"/>
      <c r="AK46" s="195"/>
      <c r="AL46" s="196"/>
      <c r="AM46" s="161"/>
      <c r="AN46" s="194"/>
      <c r="AO46" s="210"/>
      <c r="AP46" s="199"/>
      <c r="AQ46" s="196"/>
      <c r="AR46" s="158"/>
      <c r="AS46" s="158"/>
      <c r="AT46" s="158"/>
      <c r="AU46" s="194"/>
      <c r="AV46" s="196"/>
      <c r="AW46" s="161"/>
      <c r="AX46" s="194"/>
      <c r="AY46" s="158"/>
      <c r="AZ46" s="161"/>
      <c r="BA46" s="194"/>
      <c r="BB46" s="290"/>
    </row>
    <row r="47" spans="1:54" ht="46.5" customHeight="1">
      <c r="A47" s="289"/>
      <c r="B47" s="293"/>
      <c r="C47" s="293"/>
      <c r="D47" s="164" t="s">
        <v>2</v>
      </c>
      <c r="E47" s="168">
        <f>SUM(H47+K47+N47+Q47+T47+W47+Z47+AE47+AJ47+AO47+AT47+AY47)</f>
        <v>100</v>
      </c>
      <c r="F47" s="168">
        <f>SUM(I47+L47+O47+R47+U47+X47+AC47+AH47+AM47+AR47+AW47+AZ47)</f>
        <v>0</v>
      </c>
      <c r="G47" s="167"/>
      <c r="H47" s="168"/>
      <c r="I47" s="168"/>
      <c r="J47" s="168"/>
      <c r="K47" s="168"/>
      <c r="L47" s="168"/>
      <c r="M47" s="168"/>
      <c r="N47" s="168"/>
      <c r="O47" s="168"/>
      <c r="P47" s="174"/>
      <c r="Q47" s="168">
        <v>100</v>
      </c>
      <c r="R47" s="168"/>
      <c r="S47" s="168"/>
      <c r="T47" s="168"/>
      <c r="U47" s="168"/>
      <c r="V47" s="168"/>
      <c r="W47" s="168"/>
      <c r="X47" s="168"/>
      <c r="Y47" s="168"/>
      <c r="Z47" s="168"/>
      <c r="AA47" s="172"/>
      <c r="AB47" s="175"/>
      <c r="AC47" s="167"/>
      <c r="AD47" s="157"/>
      <c r="AE47" s="200"/>
      <c r="AF47" s="172"/>
      <c r="AG47" s="175"/>
      <c r="AH47" s="200"/>
      <c r="AI47" s="174"/>
      <c r="AJ47" s="168"/>
      <c r="AK47" s="172"/>
      <c r="AL47" s="175"/>
      <c r="AM47" s="200"/>
      <c r="AN47" s="174"/>
      <c r="AO47" s="181"/>
      <c r="AP47" s="173"/>
      <c r="AQ47" s="175"/>
      <c r="AR47" s="168"/>
      <c r="AS47" s="168"/>
      <c r="AT47" s="168"/>
      <c r="AU47" s="174"/>
      <c r="AV47" s="175"/>
      <c r="AW47" s="200"/>
      <c r="AX47" s="174"/>
      <c r="AY47" s="168"/>
      <c r="AZ47" s="200"/>
      <c r="BA47" s="174"/>
      <c r="BB47" s="294"/>
    </row>
    <row r="48" spans="1:54" ht="22.5" customHeight="1">
      <c r="A48" s="289"/>
      <c r="B48" s="293"/>
      <c r="C48" s="293"/>
      <c r="D48" s="201" t="s">
        <v>43</v>
      </c>
      <c r="E48" s="189"/>
      <c r="F48" s="189"/>
      <c r="G48" s="188"/>
      <c r="H48" s="189"/>
      <c r="I48" s="189"/>
      <c r="J48" s="189"/>
      <c r="K48" s="189"/>
      <c r="L48" s="189"/>
      <c r="M48" s="189"/>
      <c r="N48" s="189"/>
      <c r="O48" s="189"/>
      <c r="P48" s="186"/>
      <c r="Q48" s="189"/>
      <c r="R48" s="189"/>
      <c r="S48" s="189"/>
      <c r="T48" s="189"/>
      <c r="U48" s="189"/>
      <c r="V48" s="189"/>
      <c r="W48" s="189"/>
      <c r="X48" s="189"/>
      <c r="Y48" s="189"/>
      <c r="Z48" s="189"/>
      <c r="AA48" s="182"/>
      <c r="AB48" s="184"/>
      <c r="AC48" s="188"/>
      <c r="AD48" s="157"/>
      <c r="AE48" s="190"/>
      <c r="AF48" s="182"/>
      <c r="AG48" s="184"/>
      <c r="AH48" s="190"/>
      <c r="AI48" s="186"/>
      <c r="AJ48" s="189"/>
      <c r="AK48" s="182"/>
      <c r="AL48" s="184"/>
      <c r="AM48" s="190"/>
      <c r="AN48" s="186"/>
      <c r="AO48" s="189"/>
      <c r="AP48" s="182"/>
      <c r="AQ48" s="184"/>
      <c r="AR48" s="190"/>
      <c r="AS48" s="186"/>
      <c r="AT48" s="189"/>
      <c r="AU48" s="182"/>
      <c r="AV48" s="184"/>
      <c r="AW48" s="190"/>
      <c r="AX48" s="186"/>
      <c r="AY48" s="189"/>
      <c r="AZ48" s="190"/>
      <c r="BA48" s="182"/>
      <c r="BB48" s="294"/>
    </row>
    <row r="49" spans="1:54" s="207" customFormat="1" ht="150" customHeight="1">
      <c r="A49" s="289"/>
      <c r="B49" s="293"/>
      <c r="C49" s="293"/>
      <c r="D49" s="202" t="s">
        <v>315</v>
      </c>
      <c r="E49" s="157"/>
      <c r="F49" s="157"/>
      <c r="G49" s="203"/>
      <c r="H49" s="157"/>
      <c r="I49" s="157"/>
      <c r="J49" s="157"/>
      <c r="K49" s="157"/>
      <c r="L49" s="157"/>
      <c r="M49" s="157"/>
      <c r="N49" s="157"/>
      <c r="O49" s="157"/>
      <c r="P49" s="204"/>
      <c r="Q49" s="157"/>
      <c r="R49" s="157"/>
      <c r="S49" s="157"/>
      <c r="T49" s="157"/>
      <c r="U49" s="157"/>
      <c r="V49" s="157"/>
      <c r="W49" s="157"/>
      <c r="X49" s="157"/>
      <c r="Y49" s="157"/>
      <c r="Z49" s="157"/>
      <c r="AA49" s="205"/>
      <c r="AB49" s="206"/>
      <c r="AC49" s="203"/>
      <c r="AD49" s="157"/>
      <c r="AE49" s="165"/>
      <c r="AF49" s="205"/>
      <c r="AG49" s="206"/>
      <c r="AH49" s="165"/>
      <c r="AI49" s="204"/>
      <c r="AJ49" s="157"/>
      <c r="AK49" s="205"/>
      <c r="AL49" s="206"/>
      <c r="AM49" s="165"/>
      <c r="AN49" s="204"/>
      <c r="AO49" s="157"/>
      <c r="AP49" s="205"/>
      <c r="AQ49" s="206"/>
      <c r="AR49" s="165"/>
      <c r="AS49" s="204"/>
      <c r="AT49" s="157"/>
      <c r="AU49" s="204"/>
      <c r="AV49" s="206"/>
      <c r="AW49" s="165"/>
      <c r="AX49" s="204"/>
      <c r="AY49" s="157"/>
      <c r="AZ49" s="165"/>
      <c r="BA49" s="204"/>
      <c r="BB49" s="294"/>
    </row>
    <row r="50" spans="1:54" ht="18.75" customHeight="1">
      <c r="A50" s="288" t="s">
        <v>282</v>
      </c>
      <c r="B50" s="292" t="s">
        <v>292</v>
      </c>
      <c r="C50" s="292"/>
      <c r="D50" s="208" t="s">
        <v>41</v>
      </c>
      <c r="E50" s="193">
        <f>SUM(H50+K50+N50+Q50+T50+W50+Z50+AE50+AJ50+AO50+AT50+AY50)</f>
        <v>4723.7</v>
      </c>
      <c r="F50" s="193">
        <f>SUM(I50+L50+O50+R50+U50+X50+AC50+AH50+AM50+AR50+AW50+AZ50)</f>
        <v>0</v>
      </c>
      <c r="G50" s="209"/>
      <c r="H50" s="158"/>
      <c r="I50" s="158"/>
      <c r="J50" s="158"/>
      <c r="K50" s="159">
        <v>80</v>
      </c>
      <c r="L50" s="159"/>
      <c r="M50" s="158"/>
      <c r="N50" s="158"/>
      <c r="O50" s="158"/>
      <c r="P50" s="194"/>
      <c r="Q50" s="158"/>
      <c r="R50" s="159"/>
      <c r="S50" s="158"/>
      <c r="T50" s="158"/>
      <c r="U50" s="158"/>
      <c r="V50" s="158"/>
      <c r="W50" s="158"/>
      <c r="X50" s="158"/>
      <c r="Y50" s="158"/>
      <c r="Z50" s="159"/>
      <c r="AA50" s="195"/>
      <c r="AB50" s="196"/>
      <c r="AC50" s="197"/>
      <c r="AD50" s="158"/>
      <c r="AE50" s="161"/>
      <c r="AF50" s="195"/>
      <c r="AG50" s="196"/>
      <c r="AH50" s="161"/>
      <c r="AI50" s="194"/>
      <c r="AJ50" s="158"/>
      <c r="AK50" s="195"/>
      <c r="AL50" s="196"/>
      <c r="AM50" s="161"/>
      <c r="AN50" s="194"/>
      <c r="AO50" s="211"/>
      <c r="AP50" s="199"/>
      <c r="AQ50" s="196"/>
      <c r="AR50" s="162"/>
      <c r="AS50" s="158"/>
      <c r="AT50" s="159"/>
      <c r="AU50" s="194"/>
      <c r="AV50" s="196"/>
      <c r="AW50" s="215"/>
      <c r="AX50" s="194"/>
      <c r="AY50" s="158">
        <v>4643.7</v>
      </c>
      <c r="AZ50" s="161"/>
      <c r="BA50" s="194"/>
      <c r="BB50" s="290"/>
    </row>
    <row r="51" spans="1:54" ht="46.5" customHeight="1">
      <c r="A51" s="289"/>
      <c r="B51" s="293"/>
      <c r="C51" s="293"/>
      <c r="D51" s="164" t="s">
        <v>2</v>
      </c>
      <c r="E51" s="193">
        <f>SUM(H51+K51+N51+Q51+T51+W51+Z51+AE51+AJ51+AO51+AT51+AY51)</f>
        <v>4723.7</v>
      </c>
      <c r="F51" s="168">
        <f>SUM(I51+L51+O51+R51+U51+X51+AC51+AH51+AM51+AR51+AW51+AZ51)</f>
        <v>0</v>
      </c>
      <c r="G51" s="167"/>
      <c r="H51" s="168"/>
      <c r="I51" s="168"/>
      <c r="J51" s="168"/>
      <c r="K51" s="168">
        <v>80</v>
      </c>
      <c r="L51" s="169"/>
      <c r="M51" s="168"/>
      <c r="N51" s="168"/>
      <c r="O51" s="168"/>
      <c r="P51" s="174"/>
      <c r="Q51" s="168"/>
      <c r="R51" s="168"/>
      <c r="S51" s="168"/>
      <c r="T51" s="168"/>
      <c r="U51" s="168"/>
      <c r="V51" s="168"/>
      <c r="W51" s="168"/>
      <c r="X51" s="168"/>
      <c r="Y51" s="168"/>
      <c r="Z51" s="168"/>
      <c r="AA51" s="172"/>
      <c r="AB51" s="175"/>
      <c r="AC51" s="178"/>
      <c r="AD51" s="157"/>
      <c r="AE51" s="200"/>
      <c r="AF51" s="172"/>
      <c r="AG51" s="175"/>
      <c r="AH51" s="200"/>
      <c r="AI51" s="174"/>
      <c r="AJ51" s="168"/>
      <c r="AK51" s="172"/>
      <c r="AL51" s="175"/>
      <c r="AM51" s="200"/>
      <c r="AN51" s="174"/>
      <c r="AO51" s="216"/>
      <c r="AP51" s="173"/>
      <c r="AQ51" s="175"/>
      <c r="AR51" s="170"/>
      <c r="AS51" s="168"/>
      <c r="AT51" s="168"/>
      <c r="AU51" s="174"/>
      <c r="AV51" s="175"/>
      <c r="AW51" s="217"/>
      <c r="AX51" s="174"/>
      <c r="AY51" s="169">
        <v>4643.7</v>
      </c>
      <c r="AZ51" s="200"/>
      <c r="BA51" s="174"/>
      <c r="BB51" s="294"/>
    </row>
    <row r="52" spans="1:54" ht="22.5" customHeight="1">
      <c r="A52" s="289"/>
      <c r="B52" s="293"/>
      <c r="C52" s="293"/>
      <c r="D52" s="201" t="s">
        <v>43</v>
      </c>
      <c r="E52" s="189">
        <f>SUM(AY52)</f>
        <v>0</v>
      </c>
      <c r="F52" s="189">
        <f>SUM(AR52)</f>
        <v>0</v>
      </c>
      <c r="G52" s="188"/>
      <c r="H52" s="189"/>
      <c r="I52" s="189"/>
      <c r="J52" s="189"/>
      <c r="K52" s="189"/>
      <c r="L52" s="189"/>
      <c r="M52" s="189"/>
      <c r="N52" s="189"/>
      <c r="O52" s="189"/>
      <c r="P52" s="186"/>
      <c r="Q52" s="189"/>
      <c r="R52" s="189"/>
      <c r="S52" s="189"/>
      <c r="T52" s="189"/>
      <c r="U52" s="189"/>
      <c r="V52" s="189"/>
      <c r="W52" s="189"/>
      <c r="X52" s="189"/>
      <c r="Y52" s="189"/>
      <c r="Z52" s="189"/>
      <c r="AA52" s="182"/>
      <c r="AB52" s="184"/>
      <c r="AC52" s="188"/>
      <c r="AD52" s="157"/>
      <c r="AE52" s="190"/>
      <c r="AF52" s="182"/>
      <c r="AG52" s="184"/>
      <c r="AH52" s="190"/>
      <c r="AI52" s="186"/>
      <c r="AJ52" s="189"/>
      <c r="AK52" s="182"/>
      <c r="AL52" s="184"/>
      <c r="AM52" s="190"/>
      <c r="AN52" s="186"/>
      <c r="AO52" s="189"/>
      <c r="AP52" s="182"/>
      <c r="AQ52" s="184"/>
      <c r="AR52" s="190"/>
      <c r="AS52" s="186"/>
      <c r="AT52" s="189"/>
      <c r="AU52" s="182"/>
      <c r="AV52" s="184"/>
      <c r="AW52" s="190"/>
      <c r="AX52" s="186"/>
      <c r="AY52" s="189"/>
      <c r="AZ52" s="190"/>
      <c r="BA52" s="182"/>
      <c r="BB52" s="294"/>
    </row>
    <row r="53" spans="1:54" s="207" customFormat="1" ht="92.25" customHeight="1">
      <c r="A53" s="289"/>
      <c r="B53" s="293"/>
      <c r="C53" s="293"/>
      <c r="D53" s="202" t="s">
        <v>315</v>
      </c>
      <c r="E53" s="157"/>
      <c r="F53" s="157"/>
      <c r="G53" s="203"/>
      <c r="H53" s="157"/>
      <c r="I53" s="157"/>
      <c r="J53" s="157"/>
      <c r="K53" s="157"/>
      <c r="L53" s="157"/>
      <c r="M53" s="157"/>
      <c r="N53" s="157"/>
      <c r="O53" s="157"/>
      <c r="P53" s="204"/>
      <c r="Q53" s="157"/>
      <c r="R53" s="157"/>
      <c r="S53" s="157"/>
      <c r="T53" s="157"/>
      <c r="U53" s="157"/>
      <c r="V53" s="157"/>
      <c r="W53" s="157"/>
      <c r="X53" s="157"/>
      <c r="Y53" s="157"/>
      <c r="Z53" s="157"/>
      <c r="AA53" s="205"/>
      <c r="AB53" s="206"/>
      <c r="AC53" s="203"/>
      <c r="AD53" s="157"/>
      <c r="AE53" s="165"/>
      <c r="AF53" s="205"/>
      <c r="AG53" s="206"/>
      <c r="AH53" s="165"/>
      <c r="AI53" s="204"/>
      <c r="AJ53" s="157"/>
      <c r="AK53" s="205"/>
      <c r="AL53" s="206"/>
      <c r="AM53" s="165"/>
      <c r="AN53" s="204"/>
      <c r="AO53" s="157"/>
      <c r="AP53" s="205"/>
      <c r="AQ53" s="206"/>
      <c r="AR53" s="165"/>
      <c r="AS53" s="204"/>
      <c r="AT53" s="157"/>
      <c r="AU53" s="204"/>
      <c r="AV53" s="206"/>
      <c r="AW53" s="165"/>
      <c r="AX53" s="204"/>
      <c r="AY53" s="157"/>
      <c r="AZ53" s="165"/>
      <c r="BA53" s="204"/>
      <c r="BB53" s="294"/>
    </row>
    <row r="54" spans="1:54" ht="18.75" customHeight="1">
      <c r="A54" s="288" t="s">
        <v>283</v>
      </c>
      <c r="B54" s="292" t="s">
        <v>293</v>
      </c>
      <c r="C54" s="292"/>
      <c r="D54" s="208" t="s">
        <v>41</v>
      </c>
      <c r="E54" s="193">
        <f>SUM(H54+K54+N54+Q54+T54+W54+Z54+AE54+AJ54+AO54+AT54+AY54)</f>
        <v>350.2</v>
      </c>
      <c r="F54" s="193">
        <f>SUM(I54+L54+O54+R54+U54+X54+AC54+AH54+AM54+AR54+AW54+AZ54)</f>
        <v>0</v>
      </c>
      <c r="G54" s="209"/>
      <c r="H54" s="158"/>
      <c r="I54" s="158"/>
      <c r="J54" s="158"/>
      <c r="K54" s="158"/>
      <c r="L54" s="158"/>
      <c r="M54" s="158"/>
      <c r="N54" s="158"/>
      <c r="O54" s="158"/>
      <c r="P54" s="194"/>
      <c r="Q54" s="158"/>
      <c r="R54" s="158"/>
      <c r="S54" s="158"/>
      <c r="T54" s="158"/>
      <c r="U54" s="158"/>
      <c r="V54" s="158"/>
      <c r="W54" s="158"/>
      <c r="X54" s="158"/>
      <c r="Y54" s="158"/>
      <c r="Z54" s="159"/>
      <c r="AA54" s="195"/>
      <c r="AB54" s="196"/>
      <c r="AC54" s="160"/>
      <c r="AD54" s="158"/>
      <c r="AE54" s="161"/>
      <c r="AF54" s="195"/>
      <c r="AG54" s="196"/>
      <c r="AH54" s="161"/>
      <c r="AI54" s="194"/>
      <c r="AJ54" s="158"/>
      <c r="AK54" s="195"/>
      <c r="AL54" s="196"/>
      <c r="AM54" s="161"/>
      <c r="AN54" s="194"/>
      <c r="AO54" s="210"/>
      <c r="AP54" s="199"/>
      <c r="AQ54" s="196"/>
      <c r="AR54" s="158"/>
      <c r="AS54" s="158"/>
      <c r="AT54" s="158"/>
      <c r="AU54" s="194"/>
      <c r="AV54" s="196"/>
      <c r="AW54" s="161"/>
      <c r="AX54" s="194"/>
      <c r="AY54" s="159">
        <v>350.2</v>
      </c>
      <c r="AZ54" s="161"/>
      <c r="BA54" s="194"/>
      <c r="BB54" s="290"/>
    </row>
    <row r="55" spans="1:54" ht="46.5" customHeight="1">
      <c r="A55" s="289"/>
      <c r="B55" s="293"/>
      <c r="C55" s="293"/>
      <c r="D55" s="164" t="s">
        <v>2</v>
      </c>
      <c r="E55" s="168">
        <f>SUM(H55+K55+N55+Q55+T55+W55+Z55+AE55+AJ55+AO55+AT55+AY55)</f>
        <v>350.2</v>
      </c>
      <c r="F55" s="168">
        <f>SUM(I55+L55+O55+R55+U55+X55+AC55+AH55+AM55+AR55+AW55+AZ55)</f>
        <v>0</v>
      </c>
      <c r="G55" s="167"/>
      <c r="H55" s="168"/>
      <c r="I55" s="168"/>
      <c r="J55" s="168"/>
      <c r="K55" s="168"/>
      <c r="L55" s="168"/>
      <c r="M55" s="168"/>
      <c r="N55" s="168"/>
      <c r="O55" s="168"/>
      <c r="P55" s="174"/>
      <c r="Q55" s="168"/>
      <c r="R55" s="168"/>
      <c r="S55" s="168"/>
      <c r="T55" s="168"/>
      <c r="U55" s="168"/>
      <c r="V55" s="168"/>
      <c r="W55" s="168"/>
      <c r="X55" s="168"/>
      <c r="Y55" s="168"/>
      <c r="Z55" s="168"/>
      <c r="AA55" s="172"/>
      <c r="AB55" s="175"/>
      <c r="AC55" s="167"/>
      <c r="AD55" s="157"/>
      <c r="AE55" s="200"/>
      <c r="AF55" s="172"/>
      <c r="AG55" s="175"/>
      <c r="AH55" s="200"/>
      <c r="AI55" s="174"/>
      <c r="AJ55" s="168"/>
      <c r="AK55" s="172"/>
      <c r="AL55" s="175"/>
      <c r="AM55" s="200"/>
      <c r="AN55" s="174"/>
      <c r="AO55" s="181"/>
      <c r="AP55" s="173"/>
      <c r="AQ55" s="175"/>
      <c r="AR55" s="168"/>
      <c r="AS55" s="168"/>
      <c r="AT55" s="168"/>
      <c r="AU55" s="174"/>
      <c r="AV55" s="175"/>
      <c r="AW55" s="200"/>
      <c r="AX55" s="174"/>
      <c r="AY55" s="168">
        <v>350.2</v>
      </c>
      <c r="AZ55" s="200"/>
      <c r="BA55" s="174"/>
      <c r="BB55" s="294"/>
    </row>
    <row r="56" spans="1:54" ht="22.5" customHeight="1">
      <c r="A56" s="289"/>
      <c r="B56" s="293"/>
      <c r="C56" s="293"/>
      <c r="D56" s="201" t="s">
        <v>43</v>
      </c>
      <c r="E56" s="189"/>
      <c r="F56" s="189"/>
      <c r="G56" s="188"/>
      <c r="H56" s="189"/>
      <c r="I56" s="189"/>
      <c r="J56" s="189"/>
      <c r="K56" s="189"/>
      <c r="L56" s="189"/>
      <c r="M56" s="189"/>
      <c r="N56" s="189"/>
      <c r="O56" s="189"/>
      <c r="P56" s="186"/>
      <c r="Q56" s="189"/>
      <c r="R56" s="189"/>
      <c r="S56" s="189"/>
      <c r="T56" s="189"/>
      <c r="U56" s="189"/>
      <c r="V56" s="189"/>
      <c r="W56" s="189"/>
      <c r="X56" s="189"/>
      <c r="Y56" s="189"/>
      <c r="Z56" s="189"/>
      <c r="AA56" s="182"/>
      <c r="AB56" s="184"/>
      <c r="AC56" s="188"/>
      <c r="AD56" s="157"/>
      <c r="AE56" s="190"/>
      <c r="AF56" s="182"/>
      <c r="AG56" s="184"/>
      <c r="AH56" s="190"/>
      <c r="AI56" s="186"/>
      <c r="AJ56" s="189"/>
      <c r="AK56" s="182"/>
      <c r="AL56" s="184"/>
      <c r="AM56" s="190"/>
      <c r="AN56" s="186"/>
      <c r="AO56" s="189"/>
      <c r="AP56" s="182"/>
      <c r="AQ56" s="184"/>
      <c r="AR56" s="190"/>
      <c r="AS56" s="186"/>
      <c r="AT56" s="189"/>
      <c r="AU56" s="182"/>
      <c r="AV56" s="184"/>
      <c r="AW56" s="190"/>
      <c r="AX56" s="186"/>
      <c r="AY56" s="189"/>
      <c r="AZ56" s="190"/>
      <c r="BA56" s="182"/>
      <c r="BB56" s="294"/>
    </row>
    <row r="57" spans="1:54" s="207" customFormat="1" ht="51.75" customHeight="1">
      <c r="A57" s="289"/>
      <c r="B57" s="293"/>
      <c r="C57" s="293"/>
      <c r="D57" s="202" t="s">
        <v>315</v>
      </c>
      <c r="E57" s="157"/>
      <c r="F57" s="157"/>
      <c r="G57" s="203"/>
      <c r="H57" s="157"/>
      <c r="I57" s="157"/>
      <c r="J57" s="157"/>
      <c r="K57" s="157"/>
      <c r="L57" s="157"/>
      <c r="M57" s="157"/>
      <c r="N57" s="157"/>
      <c r="O57" s="157"/>
      <c r="P57" s="204"/>
      <c r="Q57" s="157"/>
      <c r="R57" s="157"/>
      <c r="S57" s="157"/>
      <c r="T57" s="157"/>
      <c r="U57" s="157"/>
      <c r="V57" s="157"/>
      <c r="W57" s="157"/>
      <c r="X57" s="157"/>
      <c r="Y57" s="157"/>
      <c r="Z57" s="157"/>
      <c r="AA57" s="205"/>
      <c r="AB57" s="206"/>
      <c r="AC57" s="203"/>
      <c r="AD57" s="157"/>
      <c r="AE57" s="165"/>
      <c r="AF57" s="205"/>
      <c r="AG57" s="206"/>
      <c r="AH57" s="165"/>
      <c r="AI57" s="204"/>
      <c r="AJ57" s="157"/>
      <c r="AK57" s="205"/>
      <c r="AL57" s="206"/>
      <c r="AM57" s="165"/>
      <c r="AN57" s="204"/>
      <c r="AO57" s="157"/>
      <c r="AP57" s="205"/>
      <c r="AQ57" s="206"/>
      <c r="AR57" s="165"/>
      <c r="AS57" s="204"/>
      <c r="AT57" s="157"/>
      <c r="AU57" s="204"/>
      <c r="AV57" s="206"/>
      <c r="AW57" s="165"/>
      <c r="AX57" s="204"/>
      <c r="AY57" s="157"/>
      <c r="AZ57" s="165"/>
      <c r="BA57" s="204"/>
      <c r="BB57" s="294"/>
    </row>
    <row r="58" spans="1:54" ht="18.75" customHeight="1">
      <c r="A58" s="288" t="s">
        <v>284</v>
      </c>
      <c r="B58" s="292" t="s">
        <v>294</v>
      </c>
      <c r="C58" s="292"/>
      <c r="D58" s="208" t="s">
        <v>41</v>
      </c>
      <c r="E58" s="193">
        <f>SUM(H58+K58+N58+Q58+T58+W58+Z58+AE58+AJ58+AO58+AT58+AY58)</f>
        <v>10.1</v>
      </c>
      <c r="F58" s="193">
        <f>SUM(I58+L58+O58+R58+U58+X58+AC58+AH58+AM58+AR58+AW58+AZ58)</f>
        <v>0</v>
      </c>
      <c r="G58" s="209"/>
      <c r="H58" s="193"/>
      <c r="I58" s="193"/>
      <c r="J58" s="193"/>
      <c r="K58" s="193"/>
      <c r="L58" s="193"/>
      <c r="M58" s="193"/>
      <c r="N58" s="193"/>
      <c r="O58" s="193"/>
      <c r="P58" s="194"/>
      <c r="Q58" s="193"/>
      <c r="R58" s="193"/>
      <c r="S58" s="193"/>
      <c r="T58" s="193"/>
      <c r="U58" s="193"/>
      <c r="V58" s="193"/>
      <c r="W58" s="193"/>
      <c r="X58" s="193"/>
      <c r="Y58" s="193"/>
      <c r="Z58" s="193"/>
      <c r="AA58" s="195"/>
      <c r="AB58" s="196"/>
      <c r="AC58" s="209"/>
      <c r="AD58" s="158"/>
      <c r="AE58" s="218"/>
      <c r="AF58" s="195"/>
      <c r="AG58" s="196"/>
      <c r="AH58" s="218"/>
      <c r="AI58" s="194"/>
      <c r="AJ58" s="193"/>
      <c r="AK58" s="195"/>
      <c r="AL58" s="196"/>
      <c r="AM58" s="218"/>
      <c r="AN58" s="194"/>
      <c r="AO58" s="219">
        <v>0</v>
      </c>
      <c r="AP58" s="199"/>
      <c r="AQ58" s="196"/>
      <c r="AR58" s="193"/>
      <c r="AS58" s="193"/>
      <c r="AT58" s="193"/>
      <c r="AU58" s="194"/>
      <c r="AV58" s="196"/>
      <c r="AW58" s="218"/>
      <c r="AX58" s="194"/>
      <c r="AY58" s="193">
        <v>10.1</v>
      </c>
      <c r="AZ58" s="218"/>
      <c r="BA58" s="194"/>
      <c r="BB58" s="290"/>
    </row>
    <row r="59" spans="1:54" ht="34.5" customHeight="1">
      <c r="A59" s="289"/>
      <c r="B59" s="293"/>
      <c r="C59" s="293"/>
      <c r="D59" s="164" t="s">
        <v>2</v>
      </c>
      <c r="E59" s="168">
        <f>SUM(H59+K59+N59+Q59+T59+W59+Z59+AE59+AJ59+AO59+AT59+AY59)</f>
        <v>10.1</v>
      </c>
      <c r="F59" s="168">
        <f>SUM(I59+L59+O59+R59+U59+X59+AC59+AH59+AM59+AR59+AW59+AZ59)</f>
        <v>0</v>
      </c>
      <c r="G59" s="167"/>
      <c r="H59" s="168"/>
      <c r="I59" s="168"/>
      <c r="J59" s="168"/>
      <c r="K59" s="168"/>
      <c r="L59" s="168"/>
      <c r="M59" s="168"/>
      <c r="N59" s="168"/>
      <c r="O59" s="168"/>
      <c r="P59" s="174"/>
      <c r="Q59" s="168"/>
      <c r="R59" s="168"/>
      <c r="S59" s="168"/>
      <c r="T59" s="168"/>
      <c r="U59" s="168"/>
      <c r="V59" s="168"/>
      <c r="W59" s="168"/>
      <c r="X59" s="168"/>
      <c r="Y59" s="168"/>
      <c r="Z59" s="168"/>
      <c r="AA59" s="172"/>
      <c r="AB59" s="175"/>
      <c r="AC59" s="167"/>
      <c r="AD59" s="157"/>
      <c r="AE59" s="200"/>
      <c r="AF59" s="172"/>
      <c r="AG59" s="175"/>
      <c r="AH59" s="200"/>
      <c r="AI59" s="174"/>
      <c r="AJ59" s="168"/>
      <c r="AK59" s="172"/>
      <c r="AL59" s="175"/>
      <c r="AM59" s="200"/>
      <c r="AN59" s="174"/>
      <c r="AO59" s="181">
        <v>0</v>
      </c>
      <c r="AP59" s="173"/>
      <c r="AQ59" s="175"/>
      <c r="AR59" s="168"/>
      <c r="AS59" s="168"/>
      <c r="AT59" s="168"/>
      <c r="AU59" s="174"/>
      <c r="AV59" s="175"/>
      <c r="AW59" s="200"/>
      <c r="AX59" s="174"/>
      <c r="AY59" s="168">
        <v>10.1</v>
      </c>
      <c r="AZ59" s="200"/>
      <c r="BA59" s="174"/>
      <c r="BB59" s="294"/>
    </row>
    <row r="60" spans="1:54" ht="21.75" customHeight="1">
      <c r="A60" s="289"/>
      <c r="B60" s="293"/>
      <c r="C60" s="293"/>
      <c r="D60" s="201" t="s">
        <v>43</v>
      </c>
      <c r="E60" s="168"/>
      <c r="F60" s="168"/>
      <c r="G60" s="167"/>
      <c r="H60" s="168"/>
      <c r="I60" s="168"/>
      <c r="J60" s="168"/>
      <c r="K60" s="168"/>
      <c r="L60" s="168"/>
      <c r="M60" s="168"/>
      <c r="N60" s="168"/>
      <c r="O60" s="168"/>
      <c r="P60" s="174"/>
      <c r="Q60" s="168"/>
      <c r="R60" s="168"/>
      <c r="S60" s="168"/>
      <c r="T60" s="168"/>
      <c r="U60" s="168"/>
      <c r="V60" s="168"/>
      <c r="W60" s="168"/>
      <c r="X60" s="168"/>
      <c r="Y60" s="168"/>
      <c r="Z60" s="168"/>
      <c r="AA60" s="172"/>
      <c r="AB60" s="175"/>
      <c r="AC60" s="167"/>
      <c r="AD60" s="157"/>
      <c r="AE60" s="200"/>
      <c r="AF60" s="172"/>
      <c r="AG60" s="175"/>
      <c r="AH60" s="200"/>
      <c r="AI60" s="174"/>
      <c r="AJ60" s="168"/>
      <c r="AK60" s="172"/>
      <c r="AL60" s="175"/>
      <c r="AM60" s="200"/>
      <c r="AN60" s="174"/>
      <c r="AO60" s="168"/>
      <c r="AP60" s="172"/>
      <c r="AQ60" s="175"/>
      <c r="AR60" s="200"/>
      <c r="AS60" s="174"/>
      <c r="AT60" s="168"/>
      <c r="AU60" s="172"/>
      <c r="AV60" s="175"/>
      <c r="AW60" s="200"/>
      <c r="AX60" s="174"/>
      <c r="AY60" s="168"/>
      <c r="AZ60" s="200"/>
      <c r="BA60" s="172"/>
      <c r="BB60" s="294"/>
    </row>
    <row r="61" spans="1:54" ht="49.5" customHeight="1">
      <c r="A61" s="289"/>
      <c r="B61" s="293"/>
      <c r="C61" s="293"/>
      <c r="D61" s="202" t="s">
        <v>315</v>
      </c>
      <c r="E61" s="189"/>
      <c r="F61" s="189"/>
      <c r="G61" s="188"/>
      <c r="H61" s="189"/>
      <c r="I61" s="189"/>
      <c r="J61" s="189"/>
      <c r="K61" s="189"/>
      <c r="L61" s="189"/>
      <c r="M61" s="189"/>
      <c r="N61" s="189"/>
      <c r="O61" s="189"/>
      <c r="P61" s="186"/>
      <c r="Q61" s="189"/>
      <c r="R61" s="189"/>
      <c r="S61" s="189"/>
      <c r="T61" s="189"/>
      <c r="U61" s="189"/>
      <c r="V61" s="189"/>
      <c r="W61" s="189"/>
      <c r="X61" s="189"/>
      <c r="Y61" s="189"/>
      <c r="Z61" s="189"/>
      <c r="AA61" s="182"/>
      <c r="AB61" s="184"/>
      <c r="AC61" s="188"/>
      <c r="AD61" s="157"/>
      <c r="AE61" s="190"/>
      <c r="AF61" s="182"/>
      <c r="AG61" s="184"/>
      <c r="AH61" s="190"/>
      <c r="AI61" s="186"/>
      <c r="AJ61" s="189"/>
      <c r="AK61" s="182"/>
      <c r="AL61" s="184"/>
      <c r="AM61" s="190"/>
      <c r="AN61" s="186"/>
      <c r="AO61" s="189"/>
      <c r="AP61" s="182"/>
      <c r="AQ61" s="184"/>
      <c r="AR61" s="190"/>
      <c r="AS61" s="186"/>
      <c r="AT61" s="189"/>
      <c r="AU61" s="186"/>
      <c r="AV61" s="184"/>
      <c r="AW61" s="190"/>
      <c r="AX61" s="186"/>
      <c r="AY61" s="189"/>
      <c r="AZ61" s="190"/>
      <c r="BA61" s="186"/>
      <c r="BB61" s="294"/>
    </row>
    <row r="62" spans="1:54" ht="20.25" customHeight="1">
      <c r="A62" s="302"/>
      <c r="B62" s="303" t="s">
        <v>334</v>
      </c>
      <c r="C62" s="292"/>
      <c r="D62" s="192" t="s">
        <v>41</v>
      </c>
      <c r="E62" s="158">
        <f>SUM(H62+K62+N62+Q62+T62+W62+Z62+AE62+AJ62+AO62+AT62+AY62)</f>
        <v>5524</v>
      </c>
      <c r="F62" s="158">
        <f>SUM(I62+L62+O62+R62+U62+X62+AC62+AH62+AM62+AR62+AW62+AZ62)</f>
        <v>0</v>
      </c>
      <c r="G62" s="160"/>
      <c r="H62" s="158">
        <f aca="true" t="shared" si="5" ref="H62:I64">SUM(H14)</f>
        <v>0</v>
      </c>
      <c r="I62" s="158">
        <f t="shared" si="5"/>
        <v>0</v>
      </c>
      <c r="J62" s="158"/>
      <c r="K62" s="159">
        <f aca="true" t="shared" si="6" ref="K62:L64">SUM(K14)</f>
        <v>87.5</v>
      </c>
      <c r="L62" s="159">
        <f t="shared" si="6"/>
        <v>0</v>
      </c>
      <c r="M62" s="158"/>
      <c r="N62" s="158">
        <f aca="true" t="shared" si="7" ref="N62:O64">SUM(N14)</f>
        <v>137.5</v>
      </c>
      <c r="O62" s="158">
        <f t="shared" si="7"/>
        <v>0</v>
      </c>
      <c r="P62" s="220"/>
      <c r="Q62" s="158">
        <f aca="true" t="shared" si="8" ref="Q62:R64">SUM(Q14)</f>
        <v>257.5</v>
      </c>
      <c r="R62" s="159">
        <f t="shared" si="8"/>
        <v>0</v>
      </c>
      <c r="S62" s="158"/>
      <c r="T62" s="159">
        <f aca="true" t="shared" si="9" ref="T62:U64">SUM(T14)</f>
        <v>7.5</v>
      </c>
      <c r="U62" s="158">
        <f t="shared" si="9"/>
        <v>0</v>
      </c>
      <c r="V62" s="158"/>
      <c r="W62" s="159">
        <f aca="true" t="shared" si="10" ref="W62:X64">SUM(W14)</f>
        <v>7.5</v>
      </c>
      <c r="X62" s="158">
        <f t="shared" si="10"/>
        <v>0</v>
      </c>
      <c r="Y62" s="158"/>
      <c r="Z62" s="159">
        <f>SUM(Z14)</f>
        <v>7.5</v>
      </c>
      <c r="AA62" s="221"/>
      <c r="AB62" s="222"/>
      <c r="AC62" s="197">
        <f>SUM(AC14)</f>
        <v>0</v>
      </c>
      <c r="AD62" s="158"/>
      <c r="AE62" s="198">
        <f>SUM(AE14)</f>
        <v>15</v>
      </c>
      <c r="AF62" s="221"/>
      <c r="AG62" s="222"/>
      <c r="AH62" s="198">
        <f>SUM(AH14)</f>
        <v>0</v>
      </c>
      <c r="AI62" s="220"/>
      <c r="AJ62" s="158">
        <f>SUM(AJ14)</f>
        <v>0</v>
      </c>
      <c r="AK62" s="221"/>
      <c r="AL62" s="222"/>
      <c r="AM62" s="161">
        <f>SUM(AM14)</f>
        <v>0</v>
      </c>
      <c r="AN62" s="220"/>
      <c r="AO62" s="162">
        <f>SUM(AO14)</f>
        <v>0</v>
      </c>
      <c r="AP62" s="221"/>
      <c r="AQ62" s="222"/>
      <c r="AR62" s="215">
        <f>SUM(AR14)</f>
        <v>0</v>
      </c>
      <c r="AS62" s="220"/>
      <c r="AT62" s="158">
        <f>SUM(AT14)</f>
        <v>0</v>
      </c>
      <c r="AU62" s="220"/>
      <c r="AV62" s="222"/>
      <c r="AW62" s="161">
        <f>SUM(AW14)</f>
        <v>0</v>
      </c>
      <c r="AX62" s="220"/>
      <c r="AY62" s="223">
        <f aca="true" t="shared" si="11" ref="AY62:AZ64">SUM(AY14)</f>
        <v>5004</v>
      </c>
      <c r="AZ62" s="158">
        <f t="shared" si="11"/>
        <v>0</v>
      </c>
      <c r="BA62" s="220"/>
      <c r="BB62" s="337"/>
    </row>
    <row r="63" spans="1:54" ht="33" customHeight="1">
      <c r="A63" s="300"/>
      <c r="B63" s="304"/>
      <c r="C63" s="293"/>
      <c r="D63" s="164" t="s">
        <v>2</v>
      </c>
      <c r="E63" s="168">
        <f>SUM(H63+K63+N63+Q63+T63+W63+Z63+AE63+AJ63+AO63+AT63+AY63)</f>
        <v>5184</v>
      </c>
      <c r="F63" s="168">
        <f>SUM(I63+L63+O63+R63+U63+X63+AC63+AH63+AM63+AR63+AW63+AZ63)</f>
        <v>0</v>
      </c>
      <c r="G63" s="167"/>
      <c r="H63" s="224">
        <f t="shared" si="5"/>
        <v>0</v>
      </c>
      <c r="I63" s="224">
        <f t="shared" si="5"/>
        <v>0</v>
      </c>
      <c r="J63" s="224"/>
      <c r="K63" s="168">
        <f t="shared" si="6"/>
        <v>80</v>
      </c>
      <c r="L63" s="168">
        <f t="shared" si="6"/>
        <v>0</v>
      </c>
      <c r="M63" s="168"/>
      <c r="N63" s="168">
        <f t="shared" si="7"/>
        <v>0</v>
      </c>
      <c r="O63" s="168">
        <f t="shared" si="7"/>
        <v>0</v>
      </c>
      <c r="P63" s="174"/>
      <c r="Q63" s="168">
        <f t="shared" si="8"/>
        <v>100</v>
      </c>
      <c r="R63" s="168">
        <f t="shared" si="8"/>
        <v>0</v>
      </c>
      <c r="S63" s="168"/>
      <c r="T63" s="168">
        <f t="shared" si="9"/>
        <v>0</v>
      </c>
      <c r="U63" s="168">
        <f t="shared" si="9"/>
        <v>0</v>
      </c>
      <c r="V63" s="168"/>
      <c r="W63" s="168">
        <f t="shared" si="10"/>
        <v>0</v>
      </c>
      <c r="X63" s="168">
        <f t="shared" si="10"/>
        <v>0</v>
      </c>
      <c r="Y63" s="168"/>
      <c r="Z63" s="168">
        <f>SUM(Z15)</f>
        <v>0</v>
      </c>
      <c r="AA63" s="172"/>
      <c r="AB63" s="175"/>
      <c r="AC63" s="167">
        <f>SUM(AC15)</f>
        <v>0</v>
      </c>
      <c r="AD63" s="157"/>
      <c r="AE63" s="200">
        <f>SUM(AE15)</f>
        <v>0</v>
      </c>
      <c r="AF63" s="172"/>
      <c r="AG63" s="175"/>
      <c r="AH63" s="200">
        <f>SUM(AH15)</f>
        <v>0</v>
      </c>
      <c r="AI63" s="174"/>
      <c r="AJ63" s="168">
        <f>SUM(AJ15)</f>
        <v>0</v>
      </c>
      <c r="AK63" s="172"/>
      <c r="AL63" s="175"/>
      <c r="AM63" s="200">
        <f>SUM(AM15)</f>
        <v>0</v>
      </c>
      <c r="AN63" s="174"/>
      <c r="AO63" s="170">
        <f>SUM(AO15)</f>
        <v>0</v>
      </c>
      <c r="AP63" s="172"/>
      <c r="AQ63" s="175"/>
      <c r="AR63" s="225">
        <f>SUM(AR15)</f>
        <v>0</v>
      </c>
      <c r="AS63" s="174"/>
      <c r="AT63" s="168">
        <f>SUM(AT15)</f>
        <v>0</v>
      </c>
      <c r="AU63" s="172"/>
      <c r="AV63" s="174"/>
      <c r="AW63" s="200">
        <f>SUM(AW15)</f>
        <v>0</v>
      </c>
      <c r="AX63" s="174"/>
      <c r="AY63" s="178">
        <f t="shared" si="11"/>
        <v>5004</v>
      </c>
      <c r="AZ63" s="168">
        <f t="shared" si="11"/>
        <v>0</v>
      </c>
      <c r="BA63" s="172"/>
      <c r="BB63" s="291"/>
    </row>
    <row r="64" spans="1:54" ht="19.5" customHeight="1">
      <c r="A64" s="300"/>
      <c r="B64" s="304"/>
      <c r="C64" s="293"/>
      <c r="D64" s="201" t="s">
        <v>43</v>
      </c>
      <c r="E64" s="168">
        <f>SUM(H64+K64+N64+Q64+T64+W64+Z64+AE64+AJ64+AO64+AT64+AY64)</f>
        <v>340</v>
      </c>
      <c r="F64" s="168">
        <f>SUM(I64+L64+O64+R64+U64+X64+AC64+AH64+AM64+AR64+AW64+AZ64)</f>
        <v>0</v>
      </c>
      <c r="G64" s="167"/>
      <c r="H64" s="168">
        <f t="shared" si="5"/>
        <v>0</v>
      </c>
      <c r="I64" s="168">
        <f t="shared" si="5"/>
        <v>0</v>
      </c>
      <c r="J64" s="168"/>
      <c r="K64" s="168">
        <f t="shared" si="6"/>
        <v>7.5</v>
      </c>
      <c r="L64" s="168">
        <f t="shared" si="6"/>
        <v>0</v>
      </c>
      <c r="M64" s="168"/>
      <c r="N64" s="168">
        <f t="shared" si="7"/>
        <v>137.5</v>
      </c>
      <c r="O64" s="168">
        <f t="shared" si="7"/>
        <v>0</v>
      </c>
      <c r="P64" s="174"/>
      <c r="Q64" s="168">
        <f t="shared" si="8"/>
        <v>157.5</v>
      </c>
      <c r="R64" s="226">
        <f t="shared" si="8"/>
        <v>0</v>
      </c>
      <c r="S64" s="168"/>
      <c r="T64" s="168">
        <f t="shared" si="9"/>
        <v>7.5</v>
      </c>
      <c r="U64" s="168">
        <f t="shared" si="9"/>
        <v>0</v>
      </c>
      <c r="V64" s="168"/>
      <c r="W64" s="168">
        <f t="shared" si="10"/>
        <v>7.5</v>
      </c>
      <c r="X64" s="168">
        <f t="shared" si="10"/>
        <v>0</v>
      </c>
      <c r="Y64" s="168"/>
      <c r="Z64" s="168">
        <f>SUM(Z16)</f>
        <v>7.5</v>
      </c>
      <c r="AA64" s="172"/>
      <c r="AB64" s="175"/>
      <c r="AC64" s="167">
        <f>SUM(AC16)</f>
        <v>0</v>
      </c>
      <c r="AD64" s="157"/>
      <c r="AE64" s="200">
        <f>SUM(AE16)</f>
        <v>15</v>
      </c>
      <c r="AF64" s="172"/>
      <c r="AG64" s="175"/>
      <c r="AH64" s="200">
        <f>SUM(AH16)</f>
        <v>0</v>
      </c>
      <c r="AI64" s="174"/>
      <c r="AJ64" s="168">
        <f>SUM(AJ16)</f>
        <v>0</v>
      </c>
      <c r="AK64" s="172"/>
      <c r="AL64" s="175"/>
      <c r="AM64" s="200">
        <f>SUM(AM16)</f>
        <v>0</v>
      </c>
      <c r="AN64" s="174"/>
      <c r="AO64" s="169">
        <f>SUM(AO16)</f>
        <v>0</v>
      </c>
      <c r="AP64" s="172"/>
      <c r="AQ64" s="175"/>
      <c r="AR64" s="217">
        <f>SUM(AR16)</f>
        <v>0</v>
      </c>
      <c r="AS64" s="174"/>
      <c r="AT64" s="168">
        <f>SUM(AT16)</f>
        <v>0</v>
      </c>
      <c r="AU64" s="174"/>
      <c r="AV64" s="175"/>
      <c r="AW64" s="200">
        <f>SUM(AW16)</f>
        <v>0</v>
      </c>
      <c r="AX64" s="174"/>
      <c r="AY64" s="167">
        <f t="shared" si="11"/>
        <v>0</v>
      </c>
      <c r="AZ64" s="168">
        <f t="shared" si="11"/>
        <v>0</v>
      </c>
      <c r="BA64" s="174"/>
      <c r="BB64" s="291"/>
    </row>
    <row r="65" spans="1:54" ht="45.75" customHeight="1">
      <c r="A65" s="300"/>
      <c r="B65" s="304"/>
      <c r="C65" s="293"/>
      <c r="D65" s="202" t="s">
        <v>315</v>
      </c>
      <c r="E65" s="189">
        <f>SUM(N65)</f>
        <v>0</v>
      </c>
      <c r="F65" s="189">
        <f>SUM(O65)</f>
        <v>0</v>
      </c>
      <c r="G65" s="188"/>
      <c r="H65" s="189"/>
      <c r="I65" s="189"/>
      <c r="J65" s="189"/>
      <c r="K65" s="189"/>
      <c r="L65" s="189"/>
      <c r="M65" s="189"/>
      <c r="N65" s="189"/>
      <c r="O65" s="189"/>
      <c r="P65" s="186"/>
      <c r="Q65" s="189"/>
      <c r="R65" s="189"/>
      <c r="S65" s="189"/>
      <c r="T65" s="189"/>
      <c r="U65" s="189"/>
      <c r="V65" s="189"/>
      <c r="W65" s="189"/>
      <c r="X65" s="189"/>
      <c r="Y65" s="189"/>
      <c r="Z65" s="189"/>
      <c r="AA65" s="182"/>
      <c r="AB65" s="184"/>
      <c r="AC65" s="188"/>
      <c r="AD65" s="157"/>
      <c r="AE65" s="190"/>
      <c r="AF65" s="182"/>
      <c r="AG65" s="184"/>
      <c r="AH65" s="190"/>
      <c r="AI65" s="186"/>
      <c r="AJ65" s="189"/>
      <c r="AK65" s="182"/>
      <c r="AL65" s="184"/>
      <c r="AM65" s="190"/>
      <c r="AN65" s="186"/>
      <c r="AO65" s="189"/>
      <c r="AP65" s="182"/>
      <c r="AQ65" s="184"/>
      <c r="AR65" s="190"/>
      <c r="AS65" s="186"/>
      <c r="AT65" s="189"/>
      <c r="AU65" s="186"/>
      <c r="AV65" s="186"/>
      <c r="AW65" s="190"/>
      <c r="AX65" s="186"/>
      <c r="AY65" s="188"/>
      <c r="AZ65" s="189"/>
      <c r="BA65" s="186"/>
      <c r="BB65" s="291"/>
    </row>
    <row r="66" spans="1:54" ht="22.5" customHeight="1">
      <c r="A66" s="288" t="s">
        <v>6</v>
      </c>
      <c r="B66" s="292" t="s">
        <v>295</v>
      </c>
      <c r="C66" s="292"/>
      <c r="D66" s="192" t="s">
        <v>41</v>
      </c>
      <c r="E66" s="158">
        <f>SUM(H66+K66+N66+Q66+T66+W66+Z66+AE66+AJ66+AO66+AT66+AY66)</f>
        <v>343</v>
      </c>
      <c r="F66" s="158">
        <f>SUM(I66+L66+O66+R66+U66+X66+AC66+AH66+AM66+AR66+AW66+AZ66)</f>
        <v>0</v>
      </c>
      <c r="G66" s="160"/>
      <c r="H66" s="158">
        <f>SUM(H70+H74+H78+H82+H86+H90+H94+H98)</f>
        <v>0</v>
      </c>
      <c r="I66" s="158">
        <f>SUM(I70+I74+I78+I82+I86+I90+I94+I98)</f>
        <v>0</v>
      </c>
      <c r="J66" s="158"/>
      <c r="K66" s="159">
        <f>SUM(K70+K74+K78+K82+K86+K90+K94+K98)</f>
        <v>0</v>
      </c>
      <c r="L66" s="158">
        <f>SUM(L70+L74+L78+L82+L86+L90+L94+L98)</f>
        <v>0</v>
      </c>
      <c r="M66" s="158"/>
      <c r="N66" s="158">
        <f>SUM(N70+N74+N78+N82+N86+N90+N94+N98)</f>
        <v>20</v>
      </c>
      <c r="O66" s="158">
        <f>SUM(O70+O74+O78+O82+O86+O90+O94+O98)</f>
        <v>0</v>
      </c>
      <c r="P66" s="158"/>
      <c r="Q66" s="158">
        <f>SUM(Q70+Q74+Q78+Q82+Q86+Q90+Q94+Q98)</f>
        <v>223</v>
      </c>
      <c r="R66" s="158">
        <f>SUM(R70+R74+R78+R82+R86+R90+R94+R98)</f>
        <v>0</v>
      </c>
      <c r="S66" s="158"/>
      <c r="T66" s="158">
        <f>SUM(T70+T74+T78+T82+T86+T90+T94+T98)</f>
        <v>80</v>
      </c>
      <c r="U66" s="158">
        <f>SUM(U70+U74+U78+U82+U86+U90+U94+U98)</f>
        <v>0</v>
      </c>
      <c r="V66" s="158"/>
      <c r="W66" s="159">
        <f>SUM(W70+W74+W78+W82+W86+W90+W94+W98)</f>
        <v>20</v>
      </c>
      <c r="X66" s="158">
        <f>SUM(X70+X74+X78+X82+X86+X90+X94+X98)</f>
        <v>0</v>
      </c>
      <c r="Y66" s="158"/>
      <c r="Z66" s="159">
        <f>SUM(Z70+Z74+Z78+Z82+Z86+Z90+Z94+Z98)</f>
        <v>0</v>
      </c>
      <c r="AA66" s="158">
        <f>SUM(AA70+AA74+AA78+AA82+AA86+AA90+AA94+AA98)</f>
        <v>0</v>
      </c>
      <c r="AB66" s="227"/>
      <c r="AC66" s="197">
        <f>SUM(AC70+AC74+AC78+AC82+AC86+AC90+AC94+AC98)</f>
        <v>0</v>
      </c>
      <c r="AD66" s="158"/>
      <c r="AE66" s="198">
        <f>SUM(AE70+AE74+AE78+AE82+AE86+AE90+AE94+AE98)</f>
        <v>0</v>
      </c>
      <c r="AF66" s="158">
        <f>SUM(AF70+AF74+AF78+AF82+AF86+AF90+AF94+AF98)</f>
        <v>0</v>
      </c>
      <c r="AG66" s="227"/>
      <c r="AH66" s="158">
        <f>SUM(AH70+AH74+AH78+AH82+AH86+AH90+AH94+AH98)</f>
        <v>0</v>
      </c>
      <c r="AI66" s="158"/>
      <c r="AJ66" s="158">
        <f>SUM(AJ70+AJ74+AJ78+AJ82+AJ86+AJ90+AJ94+AJ98)</f>
        <v>0</v>
      </c>
      <c r="AK66" s="158">
        <f>SUM(AK70+AK74+AK78+AK82+AK86+AK90+AK94+AK98)</f>
        <v>0</v>
      </c>
      <c r="AL66" s="227"/>
      <c r="AM66" s="158">
        <f>SUM(AM70+AM74+AM78+AM82+AM86+AM90+AM94+AM98)</f>
        <v>0</v>
      </c>
      <c r="AN66" s="158"/>
      <c r="AO66" s="162">
        <f>SUM(AO70+AO74+AO78+AO82+AO86+AO90+AO94+AO98)</f>
        <v>0</v>
      </c>
      <c r="AP66" s="158">
        <f>SUM(AP70+AP74+AP78+AP82+AP86+AP90+AP94+AP98)</f>
        <v>0</v>
      </c>
      <c r="AQ66" s="227"/>
      <c r="AR66" s="159">
        <f>SUM(AR70+AR74+AR78+AR82+AR86+AR90+AR94+AR98)</f>
        <v>0</v>
      </c>
      <c r="AS66" s="158"/>
      <c r="AT66" s="158">
        <f>SUM(AT70+AT74+AT78+AT82+AT86+AT90+AT94+AT98)</f>
        <v>0</v>
      </c>
      <c r="AU66" s="158">
        <f>SUM(AU70+AU74+AU78+AU82+AU86+AU90+AU94+AU98)</f>
        <v>0</v>
      </c>
      <c r="AV66" s="227"/>
      <c r="AW66" s="158">
        <f>SUM(AW70+AW74+AW78+AW82+AW86+AW90+AW94+AW98)</f>
        <v>0</v>
      </c>
      <c r="AX66" s="158"/>
      <c r="AY66" s="159">
        <f>SUM(AY70+AY74+AY78+AY82+AY86+AY90+AY94+AY98)</f>
        <v>0</v>
      </c>
      <c r="AZ66" s="158">
        <f>SUM(AZ70+AZ74+AZ78+AZ82+AZ86+AZ90+AZ94+AZ98)</f>
        <v>0</v>
      </c>
      <c r="BA66" s="158"/>
      <c r="BB66" s="290"/>
    </row>
    <row r="67" spans="1:54" ht="35.25" customHeight="1">
      <c r="A67" s="289"/>
      <c r="B67" s="293"/>
      <c r="C67" s="293"/>
      <c r="D67" s="164" t="s">
        <v>2</v>
      </c>
      <c r="E67" s="158">
        <f>SUM(H67+K67+N67+Q67+T67+W67+Z67+AE67+AJ67+AO67+AT67+AY67)</f>
        <v>0</v>
      </c>
      <c r="F67" s="168"/>
      <c r="G67" s="167"/>
      <c r="H67" s="168"/>
      <c r="I67" s="168"/>
      <c r="J67" s="168"/>
      <c r="K67" s="168"/>
      <c r="L67" s="168"/>
      <c r="M67" s="168"/>
      <c r="N67" s="168"/>
      <c r="O67" s="168"/>
      <c r="P67" s="168"/>
      <c r="Q67" s="168"/>
      <c r="R67" s="168"/>
      <c r="S67" s="168"/>
      <c r="T67" s="168"/>
      <c r="U67" s="168"/>
      <c r="V67" s="168"/>
      <c r="W67" s="168"/>
      <c r="X67" s="168"/>
      <c r="Y67" s="168"/>
      <c r="Z67" s="168"/>
      <c r="AA67" s="168"/>
      <c r="AB67" s="173"/>
      <c r="AC67" s="167"/>
      <c r="AD67" s="157"/>
      <c r="AE67" s="200"/>
      <c r="AF67" s="168"/>
      <c r="AG67" s="173"/>
      <c r="AH67" s="168"/>
      <c r="AI67" s="168"/>
      <c r="AJ67" s="168"/>
      <c r="AK67" s="168"/>
      <c r="AL67" s="173"/>
      <c r="AM67" s="168"/>
      <c r="AN67" s="168"/>
      <c r="AO67" s="168"/>
      <c r="AP67" s="168"/>
      <c r="AQ67" s="173"/>
      <c r="AR67" s="168"/>
      <c r="AS67" s="168"/>
      <c r="AT67" s="168"/>
      <c r="AU67" s="168"/>
      <c r="AV67" s="173"/>
      <c r="AW67" s="168"/>
      <c r="AX67" s="168"/>
      <c r="AY67" s="168"/>
      <c r="AZ67" s="168"/>
      <c r="BA67" s="168"/>
      <c r="BB67" s="294"/>
    </row>
    <row r="68" spans="1:54" ht="22.5" customHeight="1">
      <c r="A68" s="289"/>
      <c r="B68" s="293"/>
      <c r="C68" s="293"/>
      <c r="D68" s="201" t="s">
        <v>43</v>
      </c>
      <c r="E68" s="158">
        <f>SUM(H68+K68+N68+Q68+T68+W68+Z68+AE68+AJ68+AO68+AT68+AY68)</f>
        <v>343</v>
      </c>
      <c r="F68" s="168">
        <f>SUM(I68+L68+O68+R68+U68+X68+AC68+AH68+AM68+AR68+AW68+AZ68)</f>
        <v>0</v>
      </c>
      <c r="G68" s="167"/>
      <c r="H68" s="168">
        <f>SUM(H72+H76+H80+H84+H88+H92+H96)</f>
        <v>0</v>
      </c>
      <c r="I68" s="168">
        <f>SUM(I72+I76+I80+I84+I88+I92+I96+I100)</f>
        <v>0</v>
      </c>
      <c r="J68" s="168"/>
      <c r="K68" s="168">
        <f>SUM(K72+K76+K80+K84+K88+K92+K96)</f>
        <v>0</v>
      </c>
      <c r="L68" s="168">
        <f>SUM(L72+L76+L80+L84+L88+L92+L96+L100)</f>
        <v>0</v>
      </c>
      <c r="M68" s="168"/>
      <c r="N68" s="168">
        <f>SUM(N72+N76+N80+N84+N88+N92+N96)</f>
        <v>20</v>
      </c>
      <c r="O68" s="168">
        <f>SUM(O72+O76+O80+O84+O88+O92+O96+O100)</f>
        <v>0</v>
      </c>
      <c r="P68" s="168"/>
      <c r="Q68" s="168">
        <f>SUM(Q72+Q76+Q80+Q84+Q88+Q92+Q96)</f>
        <v>223</v>
      </c>
      <c r="R68" s="168">
        <f>SUM(R72+R76+R80+R84+R88+R92+R96+R100)</f>
        <v>0</v>
      </c>
      <c r="S68" s="168"/>
      <c r="T68" s="168">
        <f>SUM(T72+T76+T80+T84+T88+T92+T96)</f>
        <v>80</v>
      </c>
      <c r="U68" s="168">
        <f>SUM(U72+U76+U80+U84+U88+U92+U96+U100)</f>
        <v>0</v>
      </c>
      <c r="V68" s="168"/>
      <c r="W68" s="168">
        <f>SUM(W72+W76+W80+W84+W88+W92+W96)</f>
        <v>20</v>
      </c>
      <c r="X68" s="168">
        <f>SUM(X72+X76+X80+X84+X88+X92+X96+X100)</f>
        <v>0</v>
      </c>
      <c r="Y68" s="168"/>
      <c r="Z68" s="168">
        <f>SUM(Z72+Z76+Z80+Z84+Z88+Z92+Z96)</f>
        <v>0</v>
      </c>
      <c r="AA68" s="168">
        <f>SUM(AA72+AA76+AA80+AA84+AA88+AA92+AA96+AA100)</f>
        <v>0</v>
      </c>
      <c r="AB68" s="173"/>
      <c r="AC68" s="167">
        <f>SUM(AC72+AC76+AC80+AC84+AC88+AC92+AC96)</f>
        <v>0</v>
      </c>
      <c r="AD68" s="157"/>
      <c r="AE68" s="200">
        <f>SUM(AE72+AE76+AE80+AE84+AE88+AE92+AE96)</f>
        <v>0</v>
      </c>
      <c r="AF68" s="168">
        <f>SUM(AF72+AF76+AF80+AF84+AF88+AF92+AF96+AF100)</f>
        <v>0</v>
      </c>
      <c r="AG68" s="173"/>
      <c r="AH68" s="168">
        <f>SUM(AH72+AH76+AH80+AH84+AH88+AH92+AH96)</f>
        <v>0</v>
      </c>
      <c r="AI68" s="168"/>
      <c r="AJ68" s="168">
        <f>SUM(AJ72+AJ76+AJ80+AJ84+AJ88+AJ92+AJ96)</f>
        <v>0</v>
      </c>
      <c r="AK68" s="168">
        <f>SUM(AK72+AK76+AK80+AK84+AK88+AK92+AK96+AK100)</f>
        <v>0</v>
      </c>
      <c r="AL68" s="173"/>
      <c r="AM68" s="168">
        <f>SUM(AM72+AM76+AM80+AM84+AM88+AM92+AM96)</f>
        <v>0</v>
      </c>
      <c r="AN68" s="168"/>
      <c r="AO68" s="169">
        <f>SUM(AO72+AO76+AO80+AO84+AO88+AO92+AO96)</f>
        <v>0</v>
      </c>
      <c r="AP68" s="168">
        <f>SUM(AP72+AP76+AP80+AP84+AP88+AP92+AP96+AP100)</f>
        <v>0</v>
      </c>
      <c r="AQ68" s="173"/>
      <c r="AR68" s="168">
        <f>SUM(AR72+AR76+AR80+AR84+AR88+AR92+AR96)</f>
        <v>0</v>
      </c>
      <c r="AS68" s="168"/>
      <c r="AT68" s="168">
        <f>SUM(AT72+AT76+AT80+AT84+AT88+AT92+AT96)</f>
        <v>0</v>
      </c>
      <c r="AU68" s="168">
        <f>SUM(AU72+AU76+AU80+AU84+AU88+AU92+AU96+AU100)</f>
        <v>0</v>
      </c>
      <c r="AV68" s="173"/>
      <c r="AW68" s="168">
        <f>SUM(AW72+AW76+AW80+AW84+AW88+AW92+AW96)</f>
        <v>0</v>
      </c>
      <c r="AX68" s="168"/>
      <c r="AY68" s="168">
        <f>SUM(AY72+AY76+AY80+AY84+AY88+AY92+AY96+AY100)</f>
        <v>0</v>
      </c>
      <c r="AZ68" s="168">
        <f>SUM(AZ72+AZ76+AZ80+AZ84+AZ88+AZ92+AZ96)</f>
        <v>0</v>
      </c>
      <c r="BA68" s="168"/>
      <c r="BB68" s="294"/>
    </row>
    <row r="69" spans="1:54" ht="45.75" customHeight="1">
      <c r="A69" s="289"/>
      <c r="B69" s="293"/>
      <c r="C69" s="293"/>
      <c r="D69" s="202" t="s">
        <v>315</v>
      </c>
      <c r="E69" s="189">
        <f>SUM(E73+E77+E81+E85+E89+E93+E97+E101)</f>
        <v>123</v>
      </c>
      <c r="F69" s="189"/>
      <c r="G69" s="188"/>
      <c r="H69" s="189"/>
      <c r="I69" s="189"/>
      <c r="J69" s="189"/>
      <c r="K69" s="189"/>
      <c r="L69" s="189"/>
      <c r="M69" s="189"/>
      <c r="N69" s="189">
        <v>20</v>
      </c>
      <c r="O69" s="189"/>
      <c r="P69" s="189"/>
      <c r="Q69" s="189">
        <v>23</v>
      </c>
      <c r="R69" s="189"/>
      <c r="S69" s="189"/>
      <c r="T69" s="189">
        <v>80</v>
      </c>
      <c r="U69" s="189"/>
      <c r="V69" s="189"/>
      <c r="W69" s="189"/>
      <c r="X69" s="189"/>
      <c r="Y69" s="189"/>
      <c r="Z69" s="189"/>
      <c r="AA69" s="182"/>
      <c r="AB69" s="183"/>
      <c r="AC69" s="184"/>
      <c r="AD69" s="157"/>
      <c r="AE69" s="190"/>
      <c r="AF69" s="182"/>
      <c r="AG69" s="183"/>
      <c r="AH69" s="191"/>
      <c r="AI69" s="189"/>
      <c r="AJ69" s="190"/>
      <c r="AK69" s="182"/>
      <c r="AL69" s="183"/>
      <c r="AM69" s="191"/>
      <c r="AN69" s="189"/>
      <c r="AO69" s="191"/>
      <c r="AP69" s="182"/>
      <c r="AQ69" s="183"/>
      <c r="AR69" s="191"/>
      <c r="AS69" s="189"/>
      <c r="AT69" s="191"/>
      <c r="AU69" s="186"/>
      <c r="AV69" s="184"/>
      <c r="AW69" s="191"/>
      <c r="AX69" s="189"/>
      <c r="AY69" s="191"/>
      <c r="AZ69" s="189"/>
      <c r="BA69" s="189"/>
      <c r="BB69" s="294"/>
    </row>
    <row r="70" spans="1:54" ht="22.5" customHeight="1">
      <c r="A70" s="288" t="s">
        <v>263</v>
      </c>
      <c r="B70" s="292" t="s">
        <v>296</v>
      </c>
      <c r="C70" s="292"/>
      <c r="D70" s="192" t="s">
        <v>41</v>
      </c>
      <c r="E70" s="158">
        <f>SUM(H70+K70+N70+Q70+T70+W70+Z70+AE70+AJ70+AO70+AT70+AY70)</f>
        <v>200</v>
      </c>
      <c r="F70" s="158">
        <f>SUM(I70+L70+O70+R70+U70+X70+AC70+AH70+AM70+AR70+AW70+AZ70)</f>
        <v>0</v>
      </c>
      <c r="G70" s="158"/>
      <c r="H70" s="158"/>
      <c r="I70" s="158"/>
      <c r="J70" s="158"/>
      <c r="K70" s="158"/>
      <c r="L70" s="158"/>
      <c r="M70" s="158"/>
      <c r="N70" s="158"/>
      <c r="O70" s="158"/>
      <c r="P70" s="158"/>
      <c r="Q70" s="158">
        <v>200</v>
      </c>
      <c r="R70" s="158"/>
      <c r="S70" s="158"/>
      <c r="T70" s="158"/>
      <c r="U70" s="158"/>
      <c r="V70" s="158"/>
      <c r="W70" s="158"/>
      <c r="X70" s="158"/>
      <c r="Y70" s="158"/>
      <c r="Z70" s="159"/>
      <c r="AA70" s="195"/>
      <c r="AB70" s="196"/>
      <c r="AC70" s="160"/>
      <c r="AD70" s="158"/>
      <c r="AE70" s="161"/>
      <c r="AF70" s="195"/>
      <c r="AG70" s="196"/>
      <c r="AH70" s="161"/>
      <c r="AI70" s="194"/>
      <c r="AJ70" s="158"/>
      <c r="AK70" s="195"/>
      <c r="AL70" s="196"/>
      <c r="AM70" s="161"/>
      <c r="AN70" s="194"/>
      <c r="AO70" s="210"/>
      <c r="AP70" s="199"/>
      <c r="AQ70" s="196"/>
      <c r="AR70" s="158"/>
      <c r="AS70" s="158"/>
      <c r="AT70" s="158"/>
      <c r="AU70" s="194"/>
      <c r="AV70" s="196"/>
      <c r="AW70" s="161"/>
      <c r="AX70" s="194"/>
      <c r="AY70" s="158"/>
      <c r="AZ70" s="161"/>
      <c r="BA70" s="194"/>
      <c r="BB70" s="290"/>
    </row>
    <row r="71" spans="1:54" ht="32.25" customHeight="1">
      <c r="A71" s="289"/>
      <c r="B71" s="293"/>
      <c r="C71" s="293"/>
      <c r="D71" s="164" t="s">
        <v>2</v>
      </c>
      <c r="E71" s="168"/>
      <c r="F71" s="168"/>
      <c r="G71" s="167"/>
      <c r="H71" s="168"/>
      <c r="I71" s="168"/>
      <c r="J71" s="168"/>
      <c r="K71" s="168"/>
      <c r="L71" s="168"/>
      <c r="M71" s="168"/>
      <c r="N71" s="168"/>
      <c r="O71" s="168"/>
      <c r="P71" s="174"/>
      <c r="Q71" s="168"/>
      <c r="R71" s="168"/>
      <c r="S71" s="168"/>
      <c r="T71" s="168"/>
      <c r="U71" s="168"/>
      <c r="V71" s="168"/>
      <c r="W71" s="168"/>
      <c r="X71" s="168"/>
      <c r="Y71" s="168"/>
      <c r="Z71" s="168"/>
      <c r="AA71" s="172"/>
      <c r="AB71" s="175"/>
      <c r="AC71" s="167"/>
      <c r="AD71" s="157"/>
      <c r="AE71" s="200"/>
      <c r="AF71" s="172"/>
      <c r="AG71" s="175"/>
      <c r="AH71" s="200"/>
      <c r="AI71" s="174"/>
      <c r="AJ71" s="168"/>
      <c r="AK71" s="172"/>
      <c r="AL71" s="175"/>
      <c r="AM71" s="200"/>
      <c r="AN71" s="174"/>
      <c r="AO71" s="181"/>
      <c r="AP71" s="173"/>
      <c r="AQ71" s="175"/>
      <c r="AR71" s="168"/>
      <c r="AS71" s="168"/>
      <c r="AT71" s="168"/>
      <c r="AU71" s="174"/>
      <c r="AV71" s="175"/>
      <c r="AW71" s="200"/>
      <c r="AX71" s="174"/>
      <c r="AY71" s="168"/>
      <c r="AZ71" s="200"/>
      <c r="BA71" s="174"/>
      <c r="BB71" s="294"/>
    </row>
    <row r="72" spans="1:54" ht="22.5" customHeight="1">
      <c r="A72" s="289"/>
      <c r="B72" s="293"/>
      <c r="C72" s="293"/>
      <c r="D72" s="201" t="s">
        <v>43</v>
      </c>
      <c r="E72" s="189">
        <f>SUM(H72+K72+N72+Q72+T72+W72+Z72+AE72+AJ72+AO72+AT72+AY72)</f>
        <v>200</v>
      </c>
      <c r="F72" s="189">
        <f>SUM(I72+L72+O72+R72+U72+X72+AC72+AH72+AM72+AR72+AW72+AZ72)</f>
        <v>0</v>
      </c>
      <c r="G72" s="188"/>
      <c r="H72" s="189"/>
      <c r="I72" s="189"/>
      <c r="J72" s="189"/>
      <c r="K72" s="189"/>
      <c r="L72" s="189"/>
      <c r="M72" s="189"/>
      <c r="N72" s="189"/>
      <c r="O72" s="189"/>
      <c r="P72" s="186"/>
      <c r="Q72" s="189">
        <v>200</v>
      </c>
      <c r="R72" s="189"/>
      <c r="S72" s="189"/>
      <c r="T72" s="189"/>
      <c r="U72" s="189"/>
      <c r="V72" s="189"/>
      <c r="W72" s="189"/>
      <c r="X72" s="189"/>
      <c r="Y72" s="189"/>
      <c r="Z72" s="185"/>
      <c r="AA72" s="182"/>
      <c r="AB72" s="184"/>
      <c r="AC72" s="188"/>
      <c r="AD72" s="157"/>
      <c r="AE72" s="190"/>
      <c r="AF72" s="182"/>
      <c r="AG72" s="184"/>
      <c r="AH72" s="190"/>
      <c r="AI72" s="186"/>
      <c r="AJ72" s="189"/>
      <c r="AK72" s="182"/>
      <c r="AL72" s="184"/>
      <c r="AM72" s="190"/>
      <c r="AN72" s="186"/>
      <c r="AO72" s="189"/>
      <c r="AP72" s="182"/>
      <c r="AQ72" s="184"/>
      <c r="AR72" s="190"/>
      <c r="AS72" s="186"/>
      <c r="AT72" s="189"/>
      <c r="AU72" s="182"/>
      <c r="AV72" s="184"/>
      <c r="AW72" s="190"/>
      <c r="AX72" s="186"/>
      <c r="AY72" s="189"/>
      <c r="AZ72" s="190"/>
      <c r="BA72" s="182"/>
      <c r="BB72" s="294"/>
    </row>
    <row r="73" spans="1:54" ht="45.75" customHeight="1">
      <c r="A73" s="289"/>
      <c r="B73" s="293"/>
      <c r="C73" s="293"/>
      <c r="D73" s="202" t="s">
        <v>315</v>
      </c>
      <c r="E73" s="157"/>
      <c r="F73" s="157"/>
      <c r="G73" s="203"/>
      <c r="H73" s="157"/>
      <c r="I73" s="157"/>
      <c r="J73" s="157"/>
      <c r="K73" s="157"/>
      <c r="L73" s="157"/>
      <c r="M73" s="157"/>
      <c r="N73" s="157"/>
      <c r="O73" s="157"/>
      <c r="P73" s="204"/>
      <c r="Q73" s="157"/>
      <c r="R73" s="157"/>
      <c r="S73" s="157"/>
      <c r="T73" s="157"/>
      <c r="U73" s="157"/>
      <c r="V73" s="157"/>
      <c r="W73" s="157"/>
      <c r="X73" s="157"/>
      <c r="Y73" s="157"/>
      <c r="Z73" s="157"/>
      <c r="AA73" s="205"/>
      <c r="AB73" s="206"/>
      <c r="AC73" s="203"/>
      <c r="AD73" s="157"/>
      <c r="AE73" s="165"/>
      <c r="AF73" s="205"/>
      <c r="AG73" s="206"/>
      <c r="AH73" s="165"/>
      <c r="AI73" s="204"/>
      <c r="AJ73" s="157"/>
      <c r="AK73" s="205"/>
      <c r="AL73" s="206"/>
      <c r="AM73" s="165"/>
      <c r="AN73" s="204"/>
      <c r="AO73" s="157"/>
      <c r="AP73" s="205"/>
      <c r="AQ73" s="206"/>
      <c r="AR73" s="165"/>
      <c r="AS73" s="204"/>
      <c r="AT73" s="157"/>
      <c r="AU73" s="204"/>
      <c r="AV73" s="206"/>
      <c r="AW73" s="165"/>
      <c r="AX73" s="204"/>
      <c r="AY73" s="157"/>
      <c r="AZ73" s="165"/>
      <c r="BA73" s="204"/>
      <c r="BB73" s="294"/>
    </row>
    <row r="74" spans="1:54" ht="22.5" customHeight="1">
      <c r="A74" s="288" t="s">
        <v>297</v>
      </c>
      <c r="B74" s="292" t="s">
        <v>301</v>
      </c>
      <c r="C74" s="292"/>
      <c r="D74" s="192" t="s">
        <v>41</v>
      </c>
      <c r="E74" s="193">
        <f>SUM(H74+K74+N74+Q74+T74+W74+Z74+AE74+AJ74+AO74+AT74+AY74)</f>
        <v>100</v>
      </c>
      <c r="F74" s="193">
        <f>SUM(I74+L74+O74+R74+U74+X74+AC74+AH74+AM74+AR74+AW74+AZ74)</f>
        <v>0</v>
      </c>
      <c r="G74" s="209"/>
      <c r="H74" s="158"/>
      <c r="I74" s="158"/>
      <c r="J74" s="158"/>
      <c r="K74" s="158"/>
      <c r="L74" s="158"/>
      <c r="M74" s="158"/>
      <c r="N74" s="158"/>
      <c r="O74" s="158"/>
      <c r="P74" s="194"/>
      <c r="Q74" s="158"/>
      <c r="R74" s="158"/>
      <c r="S74" s="158"/>
      <c r="T74" s="158">
        <v>80</v>
      </c>
      <c r="U74" s="158"/>
      <c r="V74" s="158"/>
      <c r="W74" s="158">
        <v>20</v>
      </c>
      <c r="X74" s="158"/>
      <c r="Y74" s="158"/>
      <c r="Z74" s="158"/>
      <c r="AA74" s="195"/>
      <c r="AB74" s="196"/>
      <c r="AC74" s="160"/>
      <c r="AD74" s="158"/>
      <c r="AE74" s="161"/>
      <c r="AF74" s="195"/>
      <c r="AG74" s="196"/>
      <c r="AH74" s="161"/>
      <c r="AI74" s="194"/>
      <c r="AJ74" s="158"/>
      <c r="AK74" s="195"/>
      <c r="AL74" s="196"/>
      <c r="AM74" s="161"/>
      <c r="AN74" s="194"/>
      <c r="AO74" s="210"/>
      <c r="AP74" s="199"/>
      <c r="AQ74" s="196"/>
      <c r="AR74" s="158"/>
      <c r="AS74" s="158"/>
      <c r="AT74" s="158"/>
      <c r="AU74" s="194"/>
      <c r="AV74" s="196"/>
      <c r="AW74" s="161"/>
      <c r="AX74" s="194"/>
      <c r="AY74" s="158"/>
      <c r="AZ74" s="161"/>
      <c r="BA74" s="194"/>
      <c r="BB74" s="290"/>
    </row>
    <row r="75" spans="1:54" ht="32.25" customHeight="1">
      <c r="A75" s="289"/>
      <c r="B75" s="293"/>
      <c r="C75" s="293"/>
      <c r="D75" s="164" t="s">
        <v>2</v>
      </c>
      <c r="E75" s="168"/>
      <c r="F75" s="168"/>
      <c r="G75" s="167"/>
      <c r="H75" s="168"/>
      <c r="I75" s="168"/>
      <c r="J75" s="168"/>
      <c r="K75" s="168"/>
      <c r="L75" s="168"/>
      <c r="M75" s="168"/>
      <c r="N75" s="168"/>
      <c r="O75" s="168"/>
      <c r="P75" s="174"/>
      <c r="Q75" s="168"/>
      <c r="R75" s="168"/>
      <c r="S75" s="168"/>
      <c r="T75" s="168"/>
      <c r="U75" s="168"/>
      <c r="V75" s="168"/>
      <c r="W75" s="168"/>
      <c r="X75" s="168"/>
      <c r="Y75" s="168"/>
      <c r="Z75" s="168"/>
      <c r="AA75" s="172"/>
      <c r="AB75" s="175"/>
      <c r="AC75" s="167"/>
      <c r="AD75" s="157"/>
      <c r="AE75" s="200"/>
      <c r="AF75" s="172"/>
      <c r="AG75" s="175"/>
      <c r="AH75" s="200"/>
      <c r="AI75" s="174"/>
      <c r="AJ75" s="168"/>
      <c r="AK75" s="172"/>
      <c r="AL75" s="175"/>
      <c r="AM75" s="200"/>
      <c r="AN75" s="174"/>
      <c r="AO75" s="181"/>
      <c r="AP75" s="173"/>
      <c r="AQ75" s="175"/>
      <c r="AR75" s="168"/>
      <c r="AS75" s="168"/>
      <c r="AT75" s="168"/>
      <c r="AU75" s="174"/>
      <c r="AV75" s="175"/>
      <c r="AW75" s="200"/>
      <c r="AX75" s="174"/>
      <c r="AY75" s="168"/>
      <c r="AZ75" s="200"/>
      <c r="BA75" s="174"/>
      <c r="BB75" s="294"/>
    </row>
    <row r="76" spans="1:54" ht="22.5" customHeight="1">
      <c r="A76" s="289"/>
      <c r="B76" s="293"/>
      <c r="C76" s="293"/>
      <c r="D76" s="201" t="s">
        <v>43</v>
      </c>
      <c r="E76" s="189">
        <f>SUM(H76+K76+N76+Q76+T76+W76+Z76+AE76+AJ76+AO76+AT76+AY76)</f>
        <v>100</v>
      </c>
      <c r="F76" s="189">
        <f>SUM(I76+L76+O76+R76+U76+X76+AC76+AH76+AM76+AR76+AW76+AZ76)</f>
        <v>0</v>
      </c>
      <c r="G76" s="188"/>
      <c r="H76" s="189"/>
      <c r="I76" s="189"/>
      <c r="J76" s="189"/>
      <c r="K76" s="189"/>
      <c r="L76" s="189"/>
      <c r="M76" s="189"/>
      <c r="N76" s="189"/>
      <c r="O76" s="189"/>
      <c r="P76" s="186"/>
      <c r="Q76" s="189"/>
      <c r="R76" s="189"/>
      <c r="S76" s="189"/>
      <c r="T76" s="189">
        <v>80</v>
      </c>
      <c r="U76" s="189"/>
      <c r="V76" s="189"/>
      <c r="W76" s="189">
        <v>20</v>
      </c>
      <c r="X76" s="189"/>
      <c r="Y76" s="189"/>
      <c r="Z76" s="189"/>
      <c r="AA76" s="182"/>
      <c r="AB76" s="184"/>
      <c r="AC76" s="188"/>
      <c r="AD76" s="157"/>
      <c r="AE76" s="190"/>
      <c r="AF76" s="182"/>
      <c r="AG76" s="184"/>
      <c r="AH76" s="190"/>
      <c r="AI76" s="186"/>
      <c r="AJ76" s="189"/>
      <c r="AK76" s="182"/>
      <c r="AL76" s="184"/>
      <c r="AM76" s="190"/>
      <c r="AN76" s="186"/>
      <c r="AO76" s="189"/>
      <c r="AP76" s="182"/>
      <c r="AQ76" s="184"/>
      <c r="AR76" s="190"/>
      <c r="AS76" s="186"/>
      <c r="AT76" s="189"/>
      <c r="AU76" s="182"/>
      <c r="AV76" s="184"/>
      <c r="AW76" s="190"/>
      <c r="AX76" s="186"/>
      <c r="AY76" s="189"/>
      <c r="AZ76" s="190"/>
      <c r="BA76" s="182"/>
      <c r="BB76" s="294"/>
    </row>
    <row r="77" spans="1:54" ht="43.5" customHeight="1">
      <c r="A77" s="289"/>
      <c r="B77" s="293"/>
      <c r="C77" s="293"/>
      <c r="D77" s="202" t="s">
        <v>315</v>
      </c>
      <c r="E77" s="189">
        <f>SUM(H77+K77+N77+Q77+T77+W77+Z77+AE77+AJ77+AO77+AT77+AY77)</f>
        <v>80</v>
      </c>
      <c r="F77" s="189">
        <f>SUM(I77+L77+O77+R77+U77+X77+AC77+AH77+AM77+AR77+AW77+AZ77)</f>
        <v>0</v>
      </c>
      <c r="G77" s="188"/>
      <c r="H77" s="189"/>
      <c r="I77" s="189"/>
      <c r="J77" s="189"/>
      <c r="K77" s="189"/>
      <c r="L77" s="189"/>
      <c r="M77" s="189"/>
      <c r="N77" s="189"/>
      <c r="O77" s="189"/>
      <c r="P77" s="189"/>
      <c r="Q77" s="189"/>
      <c r="R77" s="189"/>
      <c r="S77" s="189"/>
      <c r="T77" s="189">
        <v>80</v>
      </c>
      <c r="U77" s="189"/>
      <c r="V77" s="189"/>
      <c r="W77" s="189"/>
      <c r="X77" s="189"/>
      <c r="Y77" s="189"/>
      <c r="Z77" s="189"/>
      <c r="AA77" s="182"/>
      <c r="AB77" s="183"/>
      <c r="AC77" s="184"/>
      <c r="AD77" s="157"/>
      <c r="AE77" s="190"/>
      <c r="AF77" s="182"/>
      <c r="AG77" s="183"/>
      <c r="AH77" s="191"/>
      <c r="AI77" s="189"/>
      <c r="AJ77" s="190"/>
      <c r="AK77" s="182"/>
      <c r="AL77" s="183"/>
      <c r="AM77" s="191"/>
      <c r="AN77" s="189"/>
      <c r="AO77" s="191"/>
      <c r="AP77" s="182"/>
      <c r="AQ77" s="183"/>
      <c r="AR77" s="191"/>
      <c r="AS77" s="189"/>
      <c r="AT77" s="191"/>
      <c r="AU77" s="186"/>
      <c r="AV77" s="184"/>
      <c r="AW77" s="191"/>
      <c r="AX77" s="189"/>
      <c r="AY77" s="191"/>
      <c r="AZ77" s="189"/>
      <c r="BA77" s="189"/>
      <c r="BB77" s="294"/>
    </row>
    <row r="78" spans="1:54" ht="22.5" customHeight="1">
      <c r="A78" s="288" t="s">
        <v>298</v>
      </c>
      <c r="B78" s="292" t="s">
        <v>302</v>
      </c>
      <c r="C78" s="292"/>
      <c r="D78" s="192" t="s">
        <v>41</v>
      </c>
      <c r="E78" s="158">
        <f>SUM(H78+K78+N78+Q78+T78+W78+Z78+AE78+AJ78+AO78+AT78+AY78)</f>
        <v>0</v>
      </c>
      <c r="F78" s="158">
        <f>SUM(I78+L78+O78+R78+U78+X78+AC78+AH78+AM78+AR78+AW78+AZ78)</f>
        <v>0</v>
      </c>
      <c r="G78" s="158"/>
      <c r="H78" s="158"/>
      <c r="I78" s="158"/>
      <c r="J78" s="158"/>
      <c r="K78" s="158"/>
      <c r="L78" s="158"/>
      <c r="M78" s="158"/>
      <c r="N78" s="158"/>
      <c r="O78" s="158"/>
      <c r="P78" s="158"/>
      <c r="Q78" s="158"/>
      <c r="R78" s="158"/>
      <c r="S78" s="158"/>
      <c r="T78" s="158"/>
      <c r="U78" s="158"/>
      <c r="V78" s="158"/>
      <c r="W78" s="158"/>
      <c r="X78" s="158"/>
      <c r="Y78" s="158"/>
      <c r="Z78" s="159"/>
      <c r="AA78" s="195"/>
      <c r="AB78" s="196"/>
      <c r="AC78" s="160"/>
      <c r="AD78" s="158"/>
      <c r="AE78" s="161"/>
      <c r="AF78" s="195"/>
      <c r="AG78" s="196"/>
      <c r="AH78" s="161"/>
      <c r="AI78" s="194"/>
      <c r="AJ78" s="158"/>
      <c r="AK78" s="195"/>
      <c r="AL78" s="196"/>
      <c r="AM78" s="161"/>
      <c r="AN78" s="194"/>
      <c r="AO78" s="210"/>
      <c r="AP78" s="199"/>
      <c r="AQ78" s="196"/>
      <c r="AR78" s="158"/>
      <c r="AS78" s="158"/>
      <c r="AT78" s="158"/>
      <c r="AU78" s="194"/>
      <c r="AV78" s="196"/>
      <c r="AW78" s="161"/>
      <c r="AX78" s="194"/>
      <c r="AY78" s="158"/>
      <c r="AZ78" s="161"/>
      <c r="BA78" s="194"/>
      <c r="BB78" s="290"/>
    </row>
    <row r="79" spans="1:54" ht="32.25" customHeight="1">
      <c r="A79" s="289"/>
      <c r="B79" s="293"/>
      <c r="C79" s="293"/>
      <c r="D79" s="164" t="s">
        <v>2</v>
      </c>
      <c r="E79" s="168"/>
      <c r="F79" s="168"/>
      <c r="G79" s="167"/>
      <c r="H79" s="168"/>
      <c r="I79" s="168"/>
      <c r="J79" s="168"/>
      <c r="K79" s="168"/>
      <c r="L79" s="168"/>
      <c r="M79" s="168"/>
      <c r="N79" s="168"/>
      <c r="O79" s="168"/>
      <c r="P79" s="174"/>
      <c r="Q79" s="168"/>
      <c r="R79" s="168"/>
      <c r="S79" s="168"/>
      <c r="T79" s="168"/>
      <c r="U79" s="168"/>
      <c r="V79" s="168"/>
      <c r="W79" s="168"/>
      <c r="X79" s="168"/>
      <c r="Y79" s="168"/>
      <c r="Z79" s="168"/>
      <c r="AA79" s="172"/>
      <c r="AB79" s="175"/>
      <c r="AC79" s="167"/>
      <c r="AD79" s="157"/>
      <c r="AE79" s="200"/>
      <c r="AF79" s="172"/>
      <c r="AG79" s="175"/>
      <c r="AH79" s="200"/>
      <c r="AI79" s="174"/>
      <c r="AJ79" s="168"/>
      <c r="AK79" s="172"/>
      <c r="AL79" s="175"/>
      <c r="AM79" s="200"/>
      <c r="AN79" s="174"/>
      <c r="AO79" s="181"/>
      <c r="AP79" s="173"/>
      <c r="AQ79" s="175"/>
      <c r="AR79" s="168"/>
      <c r="AS79" s="168"/>
      <c r="AT79" s="168"/>
      <c r="AU79" s="174"/>
      <c r="AV79" s="175"/>
      <c r="AW79" s="200"/>
      <c r="AX79" s="174"/>
      <c r="AY79" s="168"/>
      <c r="AZ79" s="200"/>
      <c r="BA79" s="174"/>
      <c r="BB79" s="294"/>
    </row>
    <row r="80" spans="1:54" ht="22.5" customHeight="1">
      <c r="A80" s="289"/>
      <c r="B80" s="293"/>
      <c r="C80" s="293"/>
      <c r="D80" s="201" t="s">
        <v>43</v>
      </c>
      <c r="E80" s="189">
        <f>SUM(H80+K80+N80+Q80+T80+W80+Z80+AE80+AJ80+AO80+AT80+AY80)</f>
        <v>0</v>
      </c>
      <c r="F80" s="189">
        <f>SUM(I80+L80+O80+R80+U80+X80+AC80+AH80+AM80+AR80+AW80+AZ80)</f>
        <v>0</v>
      </c>
      <c r="G80" s="188"/>
      <c r="H80" s="189"/>
      <c r="I80" s="189"/>
      <c r="J80" s="189"/>
      <c r="K80" s="189"/>
      <c r="L80" s="189"/>
      <c r="M80" s="189"/>
      <c r="N80" s="189"/>
      <c r="O80" s="189"/>
      <c r="P80" s="186"/>
      <c r="Q80" s="189"/>
      <c r="R80" s="189"/>
      <c r="S80" s="189"/>
      <c r="T80" s="189"/>
      <c r="U80" s="189"/>
      <c r="V80" s="189"/>
      <c r="W80" s="189"/>
      <c r="X80" s="189"/>
      <c r="Y80" s="189"/>
      <c r="Z80" s="189"/>
      <c r="AA80" s="182"/>
      <c r="AB80" s="184"/>
      <c r="AC80" s="188"/>
      <c r="AD80" s="157"/>
      <c r="AE80" s="190"/>
      <c r="AF80" s="182"/>
      <c r="AG80" s="184"/>
      <c r="AH80" s="190"/>
      <c r="AI80" s="186"/>
      <c r="AJ80" s="189"/>
      <c r="AK80" s="182"/>
      <c r="AL80" s="184"/>
      <c r="AM80" s="190"/>
      <c r="AN80" s="186"/>
      <c r="AO80" s="189"/>
      <c r="AP80" s="182"/>
      <c r="AQ80" s="184"/>
      <c r="AR80" s="190"/>
      <c r="AS80" s="186"/>
      <c r="AT80" s="189"/>
      <c r="AU80" s="182"/>
      <c r="AV80" s="184"/>
      <c r="AW80" s="190"/>
      <c r="AX80" s="186"/>
      <c r="AY80" s="189"/>
      <c r="AZ80" s="190"/>
      <c r="BA80" s="182"/>
      <c r="BB80" s="294"/>
    </row>
    <row r="81" spans="1:54" ht="45" customHeight="1">
      <c r="A81" s="289"/>
      <c r="B81" s="293"/>
      <c r="C81" s="293"/>
      <c r="D81" s="202" t="s">
        <v>315</v>
      </c>
      <c r="E81" s="189"/>
      <c r="F81" s="189"/>
      <c r="G81" s="188"/>
      <c r="H81" s="189"/>
      <c r="I81" s="189"/>
      <c r="J81" s="189"/>
      <c r="K81" s="189"/>
      <c r="L81" s="189"/>
      <c r="M81" s="189"/>
      <c r="N81" s="189"/>
      <c r="O81" s="189"/>
      <c r="P81" s="189"/>
      <c r="Q81" s="189"/>
      <c r="R81" s="189"/>
      <c r="S81" s="189"/>
      <c r="T81" s="189"/>
      <c r="U81" s="189"/>
      <c r="V81" s="189"/>
      <c r="W81" s="189"/>
      <c r="X81" s="189"/>
      <c r="Y81" s="189"/>
      <c r="Z81" s="189"/>
      <c r="AA81" s="182"/>
      <c r="AB81" s="183"/>
      <c r="AC81" s="184"/>
      <c r="AD81" s="157"/>
      <c r="AE81" s="190"/>
      <c r="AF81" s="182"/>
      <c r="AG81" s="183"/>
      <c r="AH81" s="191"/>
      <c r="AI81" s="189"/>
      <c r="AJ81" s="190"/>
      <c r="AK81" s="182"/>
      <c r="AL81" s="183"/>
      <c r="AM81" s="191"/>
      <c r="AN81" s="189"/>
      <c r="AO81" s="191"/>
      <c r="AP81" s="182"/>
      <c r="AQ81" s="183"/>
      <c r="AR81" s="191"/>
      <c r="AS81" s="189"/>
      <c r="AT81" s="191"/>
      <c r="AU81" s="186"/>
      <c r="AV81" s="184"/>
      <c r="AW81" s="191"/>
      <c r="AX81" s="189"/>
      <c r="AY81" s="191"/>
      <c r="AZ81" s="189"/>
      <c r="BA81" s="189"/>
      <c r="BB81" s="294"/>
    </row>
    <row r="82" spans="1:54" ht="22.5" customHeight="1">
      <c r="A82" s="288" t="s">
        <v>299</v>
      </c>
      <c r="B82" s="292" t="s">
        <v>303</v>
      </c>
      <c r="C82" s="292"/>
      <c r="D82" s="192" t="s">
        <v>41</v>
      </c>
      <c r="E82" s="158">
        <f>SUM(H82+K82+N82+Q82+T82+W82+Z82+AE82+AJ82+AO82+AT82+AY82)</f>
        <v>0</v>
      </c>
      <c r="F82" s="158">
        <f>SUM(I82+L82+O82+R82+U82+X82+AC82+AH82+AM82+AR82+AW82+AZ82)</f>
        <v>0</v>
      </c>
      <c r="G82" s="158"/>
      <c r="H82" s="158"/>
      <c r="I82" s="158"/>
      <c r="J82" s="158"/>
      <c r="K82" s="158"/>
      <c r="L82" s="158"/>
      <c r="M82" s="158"/>
      <c r="N82" s="158"/>
      <c r="O82" s="158"/>
      <c r="P82" s="158"/>
      <c r="Q82" s="158"/>
      <c r="R82" s="158"/>
      <c r="S82" s="158"/>
      <c r="T82" s="158"/>
      <c r="U82" s="158"/>
      <c r="V82" s="158"/>
      <c r="W82" s="158"/>
      <c r="X82" s="158"/>
      <c r="Y82" s="158"/>
      <c r="Z82" s="158"/>
      <c r="AA82" s="195"/>
      <c r="AB82" s="196"/>
      <c r="AC82" s="160"/>
      <c r="AD82" s="158"/>
      <c r="AE82" s="161"/>
      <c r="AF82" s="195"/>
      <c r="AG82" s="196"/>
      <c r="AH82" s="161"/>
      <c r="AI82" s="158"/>
      <c r="AJ82" s="158"/>
      <c r="AK82" s="195"/>
      <c r="AL82" s="196"/>
      <c r="AM82" s="161"/>
      <c r="AN82" s="194"/>
      <c r="AO82" s="210"/>
      <c r="AP82" s="199"/>
      <c r="AQ82" s="196"/>
      <c r="AR82" s="158"/>
      <c r="AS82" s="158"/>
      <c r="AT82" s="158"/>
      <c r="AU82" s="194"/>
      <c r="AV82" s="196"/>
      <c r="AW82" s="161"/>
      <c r="AX82" s="194"/>
      <c r="AY82" s="158"/>
      <c r="AZ82" s="161"/>
      <c r="BA82" s="194"/>
      <c r="BB82" s="290"/>
    </row>
    <row r="83" spans="1:54" ht="32.25" customHeight="1">
      <c r="A83" s="289"/>
      <c r="B83" s="293"/>
      <c r="C83" s="293"/>
      <c r="D83" s="164" t="s">
        <v>2</v>
      </c>
      <c r="E83" s="168"/>
      <c r="F83" s="168"/>
      <c r="G83" s="167"/>
      <c r="H83" s="168"/>
      <c r="I83" s="168"/>
      <c r="J83" s="168"/>
      <c r="K83" s="168"/>
      <c r="L83" s="168"/>
      <c r="M83" s="168"/>
      <c r="N83" s="168"/>
      <c r="O83" s="168"/>
      <c r="P83" s="174"/>
      <c r="Q83" s="168"/>
      <c r="R83" s="168"/>
      <c r="S83" s="168"/>
      <c r="T83" s="168"/>
      <c r="U83" s="168"/>
      <c r="V83" s="168"/>
      <c r="W83" s="168"/>
      <c r="X83" s="168"/>
      <c r="Y83" s="168"/>
      <c r="Z83" s="168"/>
      <c r="AA83" s="172"/>
      <c r="AB83" s="175"/>
      <c r="AC83" s="167"/>
      <c r="AD83" s="157"/>
      <c r="AE83" s="200"/>
      <c r="AF83" s="172"/>
      <c r="AG83" s="175"/>
      <c r="AH83" s="200"/>
      <c r="AI83" s="174"/>
      <c r="AJ83" s="168"/>
      <c r="AK83" s="172"/>
      <c r="AL83" s="175"/>
      <c r="AM83" s="200"/>
      <c r="AN83" s="174"/>
      <c r="AO83" s="181"/>
      <c r="AP83" s="173"/>
      <c r="AQ83" s="175"/>
      <c r="AR83" s="168"/>
      <c r="AS83" s="168"/>
      <c r="AT83" s="168"/>
      <c r="AU83" s="174"/>
      <c r="AV83" s="175"/>
      <c r="AW83" s="200"/>
      <c r="AX83" s="174"/>
      <c r="AY83" s="168"/>
      <c r="AZ83" s="200"/>
      <c r="BA83" s="174"/>
      <c r="BB83" s="294"/>
    </row>
    <row r="84" spans="1:54" ht="22.5" customHeight="1">
      <c r="A84" s="289"/>
      <c r="B84" s="293"/>
      <c r="C84" s="293"/>
      <c r="D84" s="201" t="s">
        <v>43</v>
      </c>
      <c r="E84" s="189">
        <f>SUM(H84+K84+N84+Q84+T84+W84+Z84+AE84+AJ84+AO84+AT84+AY84)</f>
        <v>0</v>
      </c>
      <c r="F84" s="189">
        <f>SUM(I84+L84+O84+R84+U84+X84+AC84+AH84+AM84+AR84+AW84+AZ84)</f>
        <v>0</v>
      </c>
      <c r="G84" s="188"/>
      <c r="H84" s="189"/>
      <c r="I84" s="189"/>
      <c r="J84" s="189"/>
      <c r="K84" s="189"/>
      <c r="L84" s="189"/>
      <c r="M84" s="189"/>
      <c r="N84" s="189"/>
      <c r="O84" s="189"/>
      <c r="P84" s="186"/>
      <c r="Q84" s="189"/>
      <c r="R84" s="189"/>
      <c r="S84" s="189"/>
      <c r="T84" s="189"/>
      <c r="U84" s="189"/>
      <c r="V84" s="189"/>
      <c r="W84" s="189"/>
      <c r="X84" s="189"/>
      <c r="Y84" s="189"/>
      <c r="Z84" s="189"/>
      <c r="AA84" s="182"/>
      <c r="AB84" s="184"/>
      <c r="AC84" s="188"/>
      <c r="AD84" s="157"/>
      <c r="AE84" s="190"/>
      <c r="AF84" s="182"/>
      <c r="AG84" s="184"/>
      <c r="AH84" s="190"/>
      <c r="AI84" s="186"/>
      <c r="AJ84" s="189"/>
      <c r="AK84" s="182"/>
      <c r="AL84" s="184"/>
      <c r="AM84" s="190"/>
      <c r="AN84" s="186"/>
      <c r="AO84" s="189"/>
      <c r="AP84" s="182"/>
      <c r="AQ84" s="184"/>
      <c r="AR84" s="190"/>
      <c r="AS84" s="186"/>
      <c r="AT84" s="189"/>
      <c r="AU84" s="182"/>
      <c r="AV84" s="184"/>
      <c r="AW84" s="190"/>
      <c r="AX84" s="186"/>
      <c r="AY84" s="189"/>
      <c r="AZ84" s="190"/>
      <c r="BA84" s="182"/>
      <c r="BB84" s="294"/>
    </row>
    <row r="85" spans="1:54" ht="47.25" customHeight="1">
      <c r="A85" s="289"/>
      <c r="B85" s="293"/>
      <c r="C85" s="293"/>
      <c r="D85" s="202" t="s">
        <v>315</v>
      </c>
      <c r="E85" s="189"/>
      <c r="F85" s="189"/>
      <c r="G85" s="188"/>
      <c r="H85" s="189"/>
      <c r="I85" s="189"/>
      <c r="J85" s="189"/>
      <c r="K85" s="189"/>
      <c r="L85" s="189"/>
      <c r="M85" s="189"/>
      <c r="N85" s="189"/>
      <c r="O85" s="189"/>
      <c r="P85" s="189"/>
      <c r="Q85" s="189"/>
      <c r="R85" s="189"/>
      <c r="S85" s="189"/>
      <c r="T85" s="189"/>
      <c r="U85" s="189"/>
      <c r="V85" s="189"/>
      <c r="W85" s="189"/>
      <c r="X85" s="189"/>
      <c r="Y85" s="189"/>
      <c r="Z85" s="189"/>
      <c r="AA85" s="182"/>
      <c r="AB85" s="183"/>
      <c r="AC85" s="184"/>
      <c r="AD85" s="157"/>
      <c r="AE85" s="190"/>
      <c r="AF85" s="182"/>
      <c r="AG85" s="183"/>
      <c r="AH85" s="191"/>
      <c r="AI85" s="189"/>
      <c r="AJ85" s="190"/>
      <c r="AK85" s="182"/>
      <c r="AL85" s="183"/>
      <c r="AM85" s="191"/>
      <c r="AN85" s="189"/>
      <c r="AO85" s="191"/>
      <c r="AP85" s="182"/>
      <c r="AQ85" s="183"/>
      <c r="AR85" s="191"/>
      <c r="AS85" s="189"/>
      <c r="AT85" s="191"/>
      <c r="AU85" s="186"/>
      <c r="AV85" s="184"/>
      <c r="AW85" s="191"/>
      <c r="AX85" s="189"/>
      <c r="AY85" s="191"/>
      <c r="AZ85" s="189"/>
      <c r="BA85" s="189"/>
      <c r="BB85" s="294"/>
    </row>
    <row r="86" spans="1:54" ht="22.5" customHeight="1">
      <c r="A86" s="288" t="s">
        <v>300</v>
      </c>
      <c r="B86" s="292" t="s">
        <v>304</v>
      </c>
      <c r="C86" s="292"/>
      <c r="D86" s="192" t="s">
        <v>41</v>
      </c>
      <c r="E86" s="158">
        <f>SUM(H86+K86+N86+Q86+T86+W86+Z86+AE86+AJ86+AO86+AT86+AY86)</f>
        <v>0</v>
      </c>
      <c r="F86" s="158">
        <f>SUM(I86+L86+O86+R86+U86+X86+AC86+AH86+AM86+AR86+AW86+AZ86)</f>
        <v>0</v>
      </c>
      <c r="G86" s="158"/>
      <c r="H86" s="158"/>
      <c r="I86" s="158"/>
      <c r="J86" s="158"/>
      <c r="K86" s="158"/>
      <c r="L86" s="158"/>
      <c r="M86" s="158"/>
      <c r="N86" s="158"/>
      <c r="O86" s="158"/>
      <c r="P86" s="158"/>
      <c r="Q86" s="158"/>
      <c r="R86" s="158"/>
      <c r="S86" s="158"/>
      <c r="T86" s="158"/>
      <c r="U86" s="158"/>
      <c r="V86" s="158"/>
      <c r="W86" s="158"/>
      <c r="X86" s="158"/>
      <c r="Y86" s="158"/>
      <c r="Z86" s="158"/>
      <c r="AA86" s="195"/>
      <c r="AB86" s="196"/>
      <c r="AC86" s="160"/>
      <c r="AD86" s="158"/>
      <c r="AE86" s="161"/>
      <c r="AF86" s="195"/>
      <c r="AG86" s="196"/>
      <c r="AH86" s="161"/>
      <c r="AI86" s="158"/>
      <c r="AJ86" s="158"/>
      <c r="AK86" s="195"/>
      <c r="AL86" s="196"/>
      <c r="AM86" s="161"/>
      <c r="AN86" s="158"/>
      <c r="AO86" s="213"/>
      <c r="AP86" s="199"/>
      <c r="AQ86" s="196"/>
      <c r="AR86" s="159"/>
      <c r="AS86" s="158"/>
      <c r="AT86" s="158"/>
      <c r="AU86" s="194"/>
      <c r="AV86" s="196"/>
      <c r="AW86" s="161"/>
      <c r="AX86" s="194"/>
      <c r="AY86" s="158"/>
      <c r="AZ86" s="161"/>
      <c r="BA86" s="194"/>
      <c r="BB86" s="290"/>
    </row>
    <row r="87" spans="1:54" ht="32.25" customHeight="1">
      <c r="A87" s="289"/>
      <c r="B87" s="293"/>
      <c r="C87" s="293"/>
      <c r="D87" s="164" t="s">
        <v>2</v>
      </c>
      <c r="E87" s="168"/>
      <c r="F87" s="168"/>
      <c r="G87" s="167"/>
      <c r="H87" s="168"/>
      <c r="I87" s="168"/>
      <c r="J87" s="168"/>
      <c r="K87" s="168"/>
      <c r="L87" s="168"/>
      <c r="M87" s="168"/>
      <c r="N87" s="168"/>
      <c r="O87" s="168"/>
      <c r="P87" s="174"/>
      <c r="Q87" s="168"/>
      <c r="R87" s="168"/>
      <c r="S87" s="168"/>
      <c r="T87" s="168"/>
      <c r="U87" s="168"/>
      <c r="V87" s="168"/>
      <c r="W87" s="168"/>
      <c r="X87" s="168"/>
      <c r="Y87" s="168"/>
      <c r="Z87" s="168"/>
      <c r="AA87" s="172"/>
      <c r="AB87" s="175"/>
      <c r="AC87" s="167"/>
      <c r="AD87" s="157"/>
      <c r="AE87" s="200"/>
      <c r="AF87" s="172"/>
      <c r="AG87" s="175"/>
      <c r="AH87" s="200"/>
      <c r="AI87" s="174"/>
      <c r="AJ87" s="168"/>
      <c r="AK87" s="172"/>
      <c r="AL87" s="175"/>
      <c r="AM87" s="200"/>
      <c r="AN87" s="174"/>
      <c r="AO87" s="181"/>
      <c r="AP87" s="173"/>
      <c r="AQ87" s="175"/>
      <c r="AR87" s="168"/>
      <c r="AS87" s="168"/>
      <c r="AT87" s="168"/>
      <c r="AU87" s="174"/>
      <c r="AV87" s="175"/>
      <c r="AW87" s="200"/>
      <c r="AX87" s="174"/>
      <c r="AY87" s="168"/>
      <c r="AZ87" s="200"/>
      <c r="BA87" s="174"/>
      <c r="BB87" s="294"/>
    </row>
    <row r="88" spans="1:54" ht="22.5" customHeight="1">
      <c r="A88" s="289"/>
      <c r="B88" s="293"/>
      <c r="C88" s="293"/>
      <c r="D88" s="201" t="s">
        <v>43</v>
      </c>
      <c r="E88" s="189">
        <f>SUM(H88+K88+N88+Q88+T88+W88+Z88+AE88+AJ88+AO88+AT88+AY88)</f>
        <v>0</v>
      </c>
      <c r="F88" s="189">
        <f>SUM(I88+L88+O88+R88+U88+X88+AC88+AH88+AM88+AR88+AW88+AZ88)</f>
        <v>0</v>
      </c>
      <c r="G88" s="188"/>
      <c r="H88" s="189"/>
      <c r="I88" s="189"/>
      <c r="J88" s="189"/>
      <c r="K88" s="189"/>
      <c r="L88" s="189"/>
      <c r="M88" s="189"/>
      <c r="N88" s="189"/>
      <c r="O88" s="189"/>
      <c r="P88" s="186"/>
      <c r="Q88" s="189"/>
      <c r="R88" s="189"/>
      <c r="S88" s="189"/>
      <c r="T88" s="189"/>
      <c r="U88" s="189"/>
      <c r="V88" s="189"/>
      <c r="W88" s="189"/>
      <c r="X88" s="189"/>
      <c r="Y88" s="189"/>
      <c r="Z88" s="189"/>
      <c r="AA88" s="182"/>
      <c r="AB88" s="184"/>
      <c r="AC88" s="188"/>
      <c r="AD88" s="157"/>
      <c r="AE88" s="190"/>
      <c r="AF88" s="182"/>
      <c r="AG88" s="184"/>
      <c r="AH88" s="190"/>
      <c r="AI88" s="186"/>
      <c r="AJ88" s="189"/>
      <c r="AK88" s="182"/>
      <c r="AL88" s="184"/>
      <c r="AM88" s="190"/>
      <c r="AN88" s="186"/>
      <c r="AO88" s="189"/>
      <c r="AP88" s="182"/>
      <c r="AQ88" s="184"/>
      <c r="AR88" s="190"/>
      <c r="AS88" s="186"/>
      <c r="AT88" s="189"/>
      <c r="AU88" s="182"/>
      <c r="AV88" s="184"/>
      <c r="AW88" s="190"/>
      <c r="AX88" s="186"/>
      <c r="AY88" s="189"/>
      <c r="AZ88" s="190"/>
      <c r="BA88" s="182"/>
      <c r="BB88" s="294"/>
    </row>
    <row r="89" spans="1:54" ht="48" customHeight="1">
      <c r="A89" s="289"/>
      <c r="B89" s="293"/>
      <c r="C89" s="293"/>
      <c r="D89" s="202" t="s">
        <v>315</v>
      </c>
      <c r="E89" s="189"/>
      <c r="F89" s="189"/>
      <c r="G89" s="188"/>
      <c r="H89" s="189"/>
      <c r="I89" s="189"/>
      <c r="J89" s="189"/>
      <c r="K89" s="189"/>
      <c r="L89" s="189"/>
      <c r="M89" s="189"/>
      <c r="N89" s="189"/>
      <c r="O89" s="189"/>
      <c r="P89" s="189"/>
      <c r="Q89" s="189"/>
      <c r="R89" s="189"/>
      <c r="S89" s="189"/>
      <c r="T89" s="189"/>
      <c r="U89" s="189"/>
      <c r="V89" s="189"/>
      <c r="W89" s="189"/>
      <c r="X89" s="189"/>
      <c r="Y89" s="189"/>
      <c r="Z89" s="189"/>
      <c r="AA89" s="182"/>
      <c r="AB89" s="183"/>
      <c r="AC89" s="184"/>
      <c r="AD89" s="157"/>
      <c r="AE89" s="190"/>
      <c r="AF89" s="182"/>
      <c r="AG89" s="183"/>
      <c r="AH89" s="191"/>
      <c r="AI89" s="189"/>
      <c r="AJ89" s="190"/>
      <c r="AK89" s="182"/>
      <c r="AL89" s="183"/>
      <c r="AM89" s="191"/>
      <c r="AN89" s="189"/>
      <c r="AO89" s="191"/>
      <c r="AP89" s="182"/>
      <c r="AQ89" s="183"/>
      <c r="AR89" s="191"/>
      <c r="AS89" s="189"/>
      <c r="AT89" s="191"/>
      <c r="AU89" s="186"/>
      <c r="AV89" s="184"/>
      <c r="AW89" s="191"/>
      <c r="AX89" s="189"/>
      <c r="AY89" s="191"/>
      <c r="AZ89" s="189"/>
      <c r="BA89" s="189"/>
      <c r="BB89" s="294"/>
    </row>
    <row r="90" spans="1:54" ht="22.5" customHeight="1">
      <c r="A90" s="288" t="s">
        <v>305</v>
      </c>
      <c r="B90" s="292" t="s">
        <v>306</v>
      </c>
      <c r="C90" s="292"/>
      <c r="D90" s="192" t="s">
        <v>41</v>
      </c>
      <c r="E90" s="158">
        <f>SUM(H90+K90+N90+Q90+T90+W90+Z90+AE90+AJ90+AO90+AT90+AY90)</f>
        <v>0</v>
      </c>
      <c r="F90" s="158">
        <f>SUM(I90+L90+O90+R90+U90+X90+AC90+AH90+AM90+AR90+AW90+AZ90)</f>
        <v>0</v>
      </c>
      <c r="G90" s="158"/>
      <c r="H90" s="158"/>
      <c r="I90" s="158"/>
      <c r="J90" s="158"/>
      <c r="K90" s="158"/>
      <c r="L90" s="158"/>
      <c r="M90" s="158"/>
      <c r="N90" s="158"/>
      <c r="O90" s="158"/>
      <c r="P90" s="158"/>
      <c r="Q90" s="158"/>
      <c r="R90" s="158"/>
      <c r="S90" s="158"/>
      <c r="T90" s="158"/>
      <c r="U90" s="158"/>
      <c r="V90" s="158"/>
      <c r="W90" s="158"/>
      <c r="X90" s="158"/>
      <c r="Y90" s="158"/>
      <c r="Z90" s="158"/>
      <c r="AA90" s="195"/>
      <c r="AB90" s="196"/>
      <c r="AC90" s="160"/>
      <c r="AD90" s="158"/>
      <c r="AE90" s="161"/>
      <c r="AF90" s="195"/>
      <c r="AG90" s="196"/>
      <c r="AH90" s="161"/>
      <c r="AI90" s="158"/>
      <c r="AJ90" s="158"/>
      <c r="AK90" s="195"/>
      <c r="AL90" s="196"/>
      <c r="AM90" s="161"/>
      <c r="AN90" s="158"/>
      <c r="AO90" s="210"/>
      <c r="AP90" s="199"/>
      <c r="AQ90" s="196"/>
      <c r="AR90" s="158"/>
      <c r="AS90" s="158"/>
      <c r="AT90" s="158"/>
      <c r="AU90" s="194"/>
      <c r="AV90" s="196"/>
      <c r="AW90" s="161"/>
      <c r="AX90" s="194"/>
      <c r="AY90" s="158"/>
      <c r="AZ90" s="161"/>
      <c r="BA90" s="194"/>
      <c r="BB90" s="290"/>
    </row>
    <row r="91" spans="1:54" ht="32.25" customHeight="1">
      <c r="A91" s="289"/>
      <c r="B91" s="293"/>
      <c r="C91" s="293"/>
      <c r="D91" s="164" t="s">
        <v>2</v>
      </c>
      <c r="E91" s="168"/>
      <c r="F91" s="168"/>
      <c r="G91" s="167"/>
      <c r="H91" s="168"/>
      <c r="I91" s="168"/>
      <c r="J91" s="168"/>
      <c r="K91" s="168"/>
      <c r="L91" s="168"/>
      <c r="M91" s="168"/>
      <c r="N91" s="168"/>
      <c r="O91" s="168"/>
      <c r="P91" s="174"/>
      <c r="Q91" s="168"/>
      <c r="R91" s="168"/>
      <c r="S91" s="168"/>
      <c r="T91" s="168"/>
      <c r="U91" s="168"/>
      <c r="V91" s="168"/>
      <c r="W91" s="168"/>
      <c r="X91" s="168"/>
      <c r="Y91" s="168"/>
      <c r="Z91" s="168"/>
      <c r="AA91" s="172"/>
      <c r="AB91" s="175"/>
      <c r="AC91" s="167"/>
      <c r="AD91" s="157"/>
      <c r="AE91" s="200"/>
      <c r="AF91" s="172"/>
      <c r="AG91" s="175"/>
      <c r="AH91" s="200"/>
      <c r="AI91" s="174"/>
      <c r="AJ91" s="168"/>
      <c r="AK91" s="172"/>
      <c r="AL91" s="175"/>
      <c r="AM91" s="200"/>
      <c r="AN91" s="174"/>
      <c r="AO91" s="181"/>
      <c r="AP91" s="173"/>
      <c r="AQ91" s="175"/>
      <c r="AR91" s="168"/>
      <c r="AS91" s="168"/>
      <c r="AT91" s="168"/>
      <c r="AU91" s="174"/>
      <c r="AV91" s="175"/>
      <c r="AW91" s="200"/>
      <c r="AX91" s="174"/>
      <c r="AY91" s="168"/>
      <c r="AZ91" s="200"/>
      <c r="BA91" s="174"/>
      <c r="BB91" s="294"/>
    </row>
    <row r="92" spans="1:54" ht="22.5" customHeight="1">
      <c r="A92" s="289"/>
      <c r="B92" s="293"/>
      <c r="C92" s="293"/>
      <c r="D92" s="201" t="s">
        <v>43</v>
      </c>
      <c r="E92" s="189">
        <f>SUM(H92+K92+N92+Q92+T92+W92+Z92+AE92+AJ92+AO92+AT92+AY92)</f>
        <v>0</v>
      </c>
      <c r="F92" s="189">
        <f>SUM(I92+L92+O92+R92+U92+X92+AC92+AH92+AM92+AR92+AW92+AZ92)</f>
        <v>0</v>
      </c>
      <c r="G92" s="188"/>
      <c r="H92" s="189"/>
      <c r="I92" s="189"/>
      <c r="J92" s="189"/>
      <c r="K92" s="189"/>
      <c r="L92" s="189"/>
      <c r="M92" s="189"/>
      <c r="N92" s="189"/>
      <c r="O92" s="189"/>
      <c r="P92" s="186"/>
      <c r="Q92" s="189"/>
      <c r="R92" s="189"/>
      <c r="S92" s="189"/>
      <c r="T92" s="189"/>
      <c r="U92" s="189"/>
      <c r="V92" s="189"/>
      <c r="W92" s="189"/>
      <c r="X92" s="189"/>
      <c r="Y92" s="189"/>
      <c r="Z92" s="189"/>
      <c r="AA92" s="182"/>
      <c r="AB92" s="184"/>
      <c r="AC92" s="188"/>
      <c r="AD92" s="157"/>
      <c r="AE92" s="190"/>
      <c r="AF92" s="182"/>
      <c r="AG92" s="184"/>
      <c r="AH92" s="190"/>
      <c r="AI92" s="186"/>
      <c r="AJ92" s="189"/>
      <c r="AK92" s="182"/>
      <c r="AL92" s="184"/>
      <c r="AM92" s="190"/>
      <c r="AN92" s="186"/>
      <c r="AO92" s="189"/>
      <c r="AP92" s="182"/>
      <c r="AQ92" s="184"/>
      <c r="AR92" s="190"/>
      <c r="AS92" s="186"/>
      <c r="AT92" s="189"/>
      <c r="AU92" s="182"/>
      <c r="AV92" s="184"/>
      <c r="AW92" s="190"/>
      <c r="AX92" s="186"/>
      <c r="AY92" s="189"/>
      <c r="AZ92" s="190"/>
      <c r="BA92" s="182"/>
      <c r="BB92" s="294"/>
    </row>
    <row r="93" spans="1:54" ht="42" customHeight="1">
      <c r="A93" s="289"/>
      <c r="B93" s="293"/>
      <c r="C93" s="293"/>
      <c r="D93" s="202" t="s">
        <v>315</v>
      </c>
      <c r="E93" s="189"/>
      <c r="F93" s="189"/>
      <c r="G93" s="188"/>
      <c r="H93" s="189"/>
      <c r="I93" s="189"/>
      <c r="J93" s="189"/>
      <c r="K93" s="189"/>
      <c r="L93" s="189"/>
      <c r="M93" s="189"/>
      <c r="N93" s="189"/>
      <c r="O93" s="189"/>
      <c r="P93" s="189"/>
      <c r="Q93" s="189"/>
      <c r="R93" s="189"/>
      <c r="S93" s="189"/>
      <c r="T93" s="189"/>
      <c r="U93" s="189"/>
      <c r="V93" s="189"/>
      <c r="W93" s="189"/>
      <c r="X93" s="189"/>
      <c r="Y93" s="189"/>
      <c r="Z93" s="189"/>
      <c r="AA93" s="182"/>
      <c r="AB93" s="183"/>
      <c r="AC93" s="184"/>
      <c r="AD93" s="157"/>
      <c r="AE93" s="190"/>
      <c r="AF93" s="182"/>
      <c r="AG93" s="183"/>
      <c r="AH93" s="191"/>
      <c r="AI93" s="189"/>
      <c r="AJ93" s="190"/>
      <c r="AK93" s="182"/>
      <c r="AL93" s="183"/>
      <c r="AM93" s="191"/>
      <c r="AN93" s="189"/>
      <c r="AO93" s="191"/>
      <c r="AP93" s="182"/>
      <c r="AQ93" s="183"/>
      <c r="AR93" s="191"/>
      <c r="AS93" s="189"/>
      <c r="AT93" s="191"/>
      <c r="AU93" s="186"/>
      <c r="AV93" s="184"/>
      <c r="AW93" s="191"/>
      <c r="AX93" s="189"/>
      <c r="AY93" s="191"/>
      <c r="AZ93" s="189"/>
      <c r="BA93" s="189"/>
      <c r="BB93" s="294"/>
    </row>
    <row r="94" spans="1:54" ht="22.5" customHeight="1">
      <c r="A94" s="288" t="s">
        <v>307</v>
      </c>
      <c r="B94" s="292" t="s">
        <v>308</v>
      </c>
      <c r="C94" s="292"/>
      <c r="D94" s="192" t="s">
        <v>41</v>
      </c>
      <c r="E94" s="158">
        <f>SUM(H94+K94+N94+Q94+T94+W94+Z94+AE94+AJ94+AO94+AT94+AY94)</f>
        <v>43</v>
      </c>
      <c r="F94" s="158">
        <f>SUM(I94+L94+O94+R94+U94+X94+AC94+AH94+AM94+AR94+AW94+AZ94)</f>
        <v>0</v>
      </c>
      <c r="G94" s="158"/>
      <c r="H94" s="158"/>
      <c r="I94" s="158"/>
      <c r="J94" s="158"/>
      <c r="K94" s="158"/>
      <c r="L94" s="158"/>
      <c r="M94" s="158"/>
      <c r="N94" s="158">
        <v>20</v>
      </c>
      <c r="O94" s="158"/>
      <c r="P94" s="158"/>
      <c r="Q94" s="158">
        <v>23</v>
      </c>
      <c r="R94" s="158"/>
      <c r="S94" s="158"/>
      <c r="T94" s="158"/>
      <c r="U94" s="158"/>
      <c r="V94" s="158"/>
      <c r="W94" s="159"/>
      <c r="X94" s="158"/>
      <c r="Y94" s="158"/>
      <c r="Z94" s="159"/>
      <c r="AA94" s="195"/>
      <c r="AB94" s="196"/>
      <c r="AC94" s="197"/>
      <c r="AD94" s="158"/>
      <c r="AE94" s="161"/>
      <c r="AF94" s="195"/>
      <c r="AG94" s="196"/>
      <c r="AH94" s="161"/>
      <c r="AI94" s="158"/>
      <c r="AJ94" s="158"/>
      <c r="AK94" s="195"/>
      <c r="AL94" s="196"/>
      <c r="AM94" s="161"/>
      <c r="AN94" s="158"/>
      <c r="AO94" s="213"/>
      <c r="AP94" s="199"/>
      <c r="AQ94" s="196"/>
      <c r="AR94" s="158"/>
      <c r="AS94" s="158"/>
      <c r="AT94" s="158"/>
      <c r="AU94" s="194"/>
      <c r="AV94" s="196"/>
      <c r="AW94" s="161"/>
      <c r="AX94" s="158"/>
      <c r="AY94" s="158"/>
      <c r="AZ94" s="161"/>
      <c r="BA94" s="158"/>
      <c r="BB94" s="290"/>
    </row>
    <row r="95" spans="1:54" ht="32.25" customHeight="1">
      <c r="A95" s="289"/>
      <c r="B95" s="293"/>
      <c r="C95" s="293"/>
      <c r="D95" s="164" t="s">
        <v>2</v>
      </c>
      <c r="E95" s="168"/>
      <c r="F95" s="158">
        <f>SUM(I95+L95+O95+R95+U95+X95+AC95+AH95+AM95+AR95+AW95+AZ95)</f>
        <v>0</v>
      </c>
      <c r="G95" s="167"/>
      <c r="H95" s="168"/>
      <c r="I95" s="168"/>
      <c r="J95" s="168"/>
      <c r="K95" s="168"/>
      <c r="L95" s="168"/>
      <c r="M95" s="168"/>
      <c r="N95" s="168"/>
      <c r="O95" s="168"/>
      <c r="P95" s="174"/>
      <c r="Q95" s="168"/>
      <c r="R95" s="168"/>
      <c r="S95" s="168"/>
      <c r="T95" s="168"/>
      <c r="U95" s="168"/>
      <c r="V95" s="168"/>
      <c r="W95" s="168"/>
      <c r="X95" s="168"/>
      <c r="Y95" s="168"/>
      <c r="Z95" s="168"/>
      <c r="AA95" s="172"/>
      <c r="AB95" s="175"/>
      <c r="AC95" s="167"/>
      <c r="AD95" s="157"/>
      <c r="AE95" s="200"/>
      <c r="AF95" s="172"/>
      <c r="AG95" s="175"/>
      <c r="AH95" s="200"/>
      <c r="AI95" s="174"/>
      <c r="AJ95" s="168"/>
      <c r="AK95" s="172"/>
      <c r="AL95" s="175"/>
      <c r="AM95" s="200"/>
      <c r="AN95" s="174"/>
      <c r="AO95" s="181"/>
      <c r="AP95" s="173"/>
      <c r="AQ95" s="175"/>
      <c r="AR95" s="168"/>
      <c r="AS95" s="168"/>
      <c r="AT95" s="168"/>
      <c r="AU95" s="174"/>
      <c r="AV95" s="175"/>
      <c r="AW95" s="200"/>
      <c r="AX95" s="174"/>
      <c r="AY95" s="168"/>
      <c r="AZ95" s="200"/>
      <c r="BA95" s="174"/>
      <c r="BB95" s="294"/>
    </row>
    <row r="96" spans="1:54" ht="22.5" customHeight="1">
      <c r="A96" s="289"/>
      <c r="B96" s="293"/>
      <c r="C96" s="293"/>
      <c r="D96" s="201" t="s">
        <v>43</v>
      </c>
      <c r="E96" s="189">
        <f>SUM(H96+K96+N96+Q96+T96+W96+Z96+AE96+AJ96+AO96+AT96+AY96)</f>
        <v>43</v>
      </c>
      <c r="F96" s="158">
        <f>SUM(I96+L96+O96+R96+U96+X96+AC96+AH96+AM96+AR96+AW96+AZ96)</f>
        <v>0</v>
      </c>
      <c r="G96" s="188"/>
      <c r="H96" s="189"/>
      <c r="I96" s="189"/>
      <c r="J96" s="189"/>
      <c r="K96" s="189"/>
      <c r="L96" s="189"/>
      <c r="M96" s="189"/>
      <c r="N96" s="189">
        <v>20</v>
      </c>
      <c r="O96" s="189"/>
      <c r="P96" s="186"/>
      <c r="Q96" s="189">
        <v>23</v>
      </c>
      <c r="R96" s="189"/>
      <c r="S96" s="189"/>
      <c r="T96" s="189"/>
      <c r="U96" s="189"/>
      <c r="V96" s="189"/>
      <c r="W96" s="189"/>
      <c r="X96" s="189"/>
      <c r="Y96" s="189"/>
      <c r="Z96" s="189"/>
      <c r="AA96" s="182"/>
      <c r="AB96" s="184"/>
      <c r="AC96" s="166"/>
      <c r="AD96" s="157"/>
      <c r="AE96" s="190"/>
      <c r="AF96" s="182"/>
      <c r="AG96" s="184"/>
      <c r="AH96" s="190"/>
      <c r="AI96" s="186"/>
      <c r="AJ96" s="189"/>
      <c r="AK96" s="182"/>
      <c r="AL96" s="184"/>
      <c r="AM96" s="190"/>
      <c r="AN96" s="186"/>
      <c r="AO96" s="185"/>
      <c r="AP96" s="182"/>
      <c r="AQ96" s="184"/>
      <c r="AR96" s="190"/>
      <c r="AS96" s="186"/>
      <c r="AT96" s="189"/>
      <c r="AU96" s="182"/>
      <c r="AV96" s="184"/>
      <c r="AW96" s="190"/>
      <c r="AX96" s="186"/>
      <c r="AY96" s="189"/>
      <c r="AZ96" s="190"/>
      <c r="BA96" s="182"/>
      <c r="BB96" s="294"/>
    </row>
    <row r="97" spans="1:54" ht="45.75" customHeight="1">
      <c r="A97" s="289"/>
      <c r="B97" s="293"/>
      <c r="C97" s="293"/>
      <c r="D97" s="202" t="s">
        <v>315</v>
      </c>
      <c r="E97" s="189">
        <f>SUM(H97+K97+N97+Q97+T97+W97+Z97+AE97+AJ97+AO97+AT97+AY97)</f>
        <v>43</v>
      </c>
      <c r="F97" s="158">
        <f>SUM(I97+L97+O97+R97+U97+X97+AC97+AH97+AM97+AR97+AW97+AZ97)</f>
        <v>0</v>
      </c>
      <c r="G97" s="188"/>
      <c r="H97" s="189"/>
      <c r="I97" s="189"/>
      <c r="J97" s="189"/>
      <c r="K97" s="189"/>
      <c r="L97" s="189"/>
      <c r="M97" s="189"/>
      <c r="N97" s="189">
        <v>20</v>
      </c>
      <c r="O97" s="189"/>
      <c r="P97" s="189"/>
      <c r="Q97" s="189">
        <v>23</v>
      </c>
      <c r="R97" s="189"/>
      <c r="S97" s="189"/>
      <c r="T97" s="189"/>
      <c r="U97" s="189"/>
      <c r="V97" s="189"/>
      <c r="W97" s="189"/>
      <c r="X97" s="189"/>
      <c r="Y97" s="189"/>
      <c r="Z97" s="189"/>
      <c r="AA97" s="182"/>
      <c r="AB97" s="183"/>
      <c r="AC97" s="184"/>
      <c r="AD97" s="157"/>
      <c r="AE97" s="190"/>
      <c r="AF97" s="182"/>
      <c r="AG97" s="183"/>
      <c r="AH97" s="191"/>
      <c r="AI97" s="189"/>
      <c r="AJ97" s="190"/>
      <c r="AK97" s="182"/>
      <c r="AL97" s="183"/>
      <c r="AM97" s="191"/>
      <c r="AN97" s="189"/>
      <c r="AO97" s="191"/>
      <c r="AP97" s="182"/>
      <c r="AQ97" s="183"/>
      <c r="AR97" s="191"/>
      <c r="AS97" s="189"/>
      <c r="AT97" s="191"/>
      <c r="AU97" s="186"/>
      <c r="AV97" s="184"/>
      <c r="AW97" s="191"/>
      <c r="AX97" s="189"/>
      <c r="AY97" s="191"/>
      <c r="AZ97" s="189"/>
      <c r="BA97" s="189"/>
      <c r="BB97" s="294"/>
    </row>
    <row r="98" spans="1:54" ht="22.5" customHeight="1">
      <c r="A98" s="288" t="s">
        <v>309</v>
      </c>
      <c r="B98" s="292" t="s">
        <v>310</v>
      </c>
      <c r="C98" s="292"/>
      <c r="D98" s="192" t="s">
        <v>41</v>
      </c>
      <c r="E98" s="158">
        <f>SUM(H98+K98+N98+Q98+T98+W98+Z98+AE98+AJ98+AO98+AT98+AY98)</f>
        <v>0</v>
      </c>
      <c r="F98" s="158">
        <f>SUM(I98+L98+O98+R98+U98+X98+AC98+AH98+AM98+AR98+AW98+AZ98)</f>
        <v>0</v>
      </c>
      <c r="G98" s="158"/>
      <c r="H98" s="158"/>
      <c r="I98" s="158"/>
      <c r="J98" s="158"/>
      <c r="K98" s="158"/>
      <c r="L98" s="158"/>
      <c r="M98" s="158"/>
      <c r="N98" s="158"/>
      <c r="O98" s="158"/>
      <c r="P98" s="158"/>
      <c r="Q98" s="158"/>
      <c r="R98" s="158"/>
      <c r="S98" s="158"/>
      <c r="T98" s="158"/>
      <c r="U98" s="158"/>
      <c r="V98" s="158"/>
      <c r="W98" s="158"/>
      <c r="X98" s="158"/>
      <c r="Y98" s="158"/>
      <c r="Z98" s="158"/>
      <c r="AA98" s="195"/>
      <c r="AB98" s="196"/>
      <c r="AC98" s="160"/>
      <c r="AD98" s="158"/>
      <c r="AE98" s="161"/>
      <c r="AF98" s="195"/>
      <c r="AG98" s="196"/>
      <c r="AH98" s="161"/>
      <c r="AI98" s="158"/>
      <c r="AJ98" s="158"/>
      <c r="AK98" s="195"/>
      <c r="AL98" s="196"/>
      <c r="AM98" s="161"/>
      <c r="AN98" s="158"/>
      <c r="AO98" s="210"/>
      <c r="AP98" s="199"/>
      <c r="AQ98" s="196"/>
      <c r="AR98" s="158"/>
      <c r="AS98" s="158"/>
      <c r="AT98" s="158"/>
      <c r="AU98" s="194"/>
      <c r="AV98" s="196"/>
      <c r="AW98" s="161"/>
      <c r="AX98" s="158"/>
      <c r="AY98" s="158"/>
      <c r="AZ98" s="161"/>
      <c r="BA98" s="158"/>
      <c r="BB98" s="290"/>
    </row>
    <row r="99" spans="1:54" ht="32.25" customHeight="1">
      <c r="A99" s="289"/>
      <c r="B99" s="293"/>
      <c r="C99" s="293"/>
      <c r="D99" s="164" t="s">
        <v>2</v>
      </c>
      <c r="E99" s="168"/>
      <c r="F99" s="168"/>
      <c r="G99" s="167"/>
      <c r="H99" s="168"/>
      <c r="I99" s="168"/>
      <c r="J99" s="168"/>
      <c r="K99" s="168"/>
      <c r="L99" s="168"/>
      <c r="M99" s="168"/>
      <c r="N99" s="168"/>
      <c r="O99" s="168"/>
      <c r="P99" s="174"/>
      <c r="Q99" s="168"/>
      <c r="R99" s="168"/>
      <c r="S99" s="168"/>
      <c r="T99" s="168"/>
      <c r="U99" s="168"/>
      <c r="V99" s="168"/>
      <c r="W99" s="168"/>
      <c r="X99" s="168"/>
      <c r="Y99" s="168"/>
      <c r="Z99" s="168"/>
      <c r="AA99" s="172"/>
      <c r="AB99" s="175"/>
      <c r="AC99" s="167"/>
      <c r="AD99" s="157"/>
      <c r="AE99" s="200"/>
      <c r="AF99" s="172"/>
      <c r="AG99" s="175"/>
      <c r="AH99" s="200"/>
      <c r="AI99" s="174"/>
      <c r="AJ99" s="168"/>
      <c r="AK99" s="172"/>
      <c r="AL99" s="175"/>
      <c r="AM99" s="200"/>
      <c r="AN99" s="174"/>
      <c r="AO99" s="181"/>
      <c r="AP99" s="173"/>
      <c r="AQ99" s="175"/>
      <c r="AR99" s="168"/>
      <c r="AS99" s="168"/>
      <c r="AT99" s="168"/>
      <c r="AU99" s="174"/>
      <c r="AV99" s="175"/>
      <c r="AW99" s="200"/>
      <c r="AX99" s="174"/>
      <c r="AY99" s="168"/>
      <c r="AZ99" s="200"/>
      <c r="BA99" s="174"/>
      <c r="BB99" s="294"/>
    </row>
    <row r="100" spans="1:54" ht="22.5" customHeight="1">
      <c r="A100" s="289"/>
      <c r="B100" s="293"/>
      <c r="C100" s="293"/>
      <c r="D100" s="201" t="s">
        <v>43</v>
      </c>
      <c r="E100" s="189">
        <f>SUM(H100+K100+N100+Q100+T100+W100+Z100+AE100+AJ100+AO100+AT100+AY100)</f>
        <v>0</v>
      </c>
      <c r="F100" s="189">
        <f>SUM(I100+L100+O100+R100+U100+X100+AC100+AH100+AM100+AR100+AW100+AZ100)</f>
        <v>0</v>
      </c>
      <c r="G100" s="188"/>
      <c r="H100" s="189"/>
      <c r="I100" s="189"/>
      <c r="J100" s="189"/>
      <c r="K100" s="189"/>
      <c r="L100" s="189"/>
      <c r="M100" s="189"/>
      <c r="N100" s="189"/>
      <c r="O100" s="189"/>
      <c r="P100" s="186"/>
      <c r="Q100" s="189"/>
      <c r="R100" s="189"/>
      <c r="S100" s="189"/>
      <c r="T100" s="189"/>
      <c r="U100" s="189"/>
      <c r="V100" s="189"/>
      <c r="W100" s="189"/>
      <c r="X100" s="189"/>
      <c r="Y100" s="189"/>
      <c r="Z100" s="189"/>
      <c r="AA100" s="182"/>
      <c r="AB100" s="184"/>
      <c r="AC100" s="188"/>
      <c r="AD100" s="157"/>
      <c r="AE100" s="190"/>
      <c r="AF100" s="182"/>
      <c r="AG100" s="184"/>
      <c r="AH100" s="190"/>
      <c r="AI100" s="186"/>
      <c r="AJ100" s="189"/>
      <c r="AK100" s="182"/>
      <c r="AL100" s="184"/>
      <c r="AM100" s="190"/>
      <c r="AN100" s="186"/>
      <c r="AO100" s="189"/>
      <c r="AP100" s="182"/>
      <c r="AQ100" s="184"/>
      <c r="AR100" s="190"/>
      <c r="AS100" s="186"/>
      <c r="AT100" s="189"/>
      <c r="AU100" s="182"/>
      <c r="AV100" s="184"/>
      <c r="AW100" s="190"/>
      <c r="AX100" s="186"/>
      <c r="AY100" s="189"/>
      <c r="AZ100" s="190"/>
      <c r="BA100" s="182"/>
      <c r="BB100" s="294"/>
    </row>
    <row r="101" spans="1:54" ht="47.25" customHeight="1">
      <c r="A101" s="289"/>
      <c r="B101" s="293"/>
      <c r="C101" s="293"/>
      <c r="D101" s="202" t="s">
        <v>315</v>
      </c>
      <c r="E101" s="189"/>
      <c r="F101" s="189"/>
      <c r="G101" s="188"/>
      <c r="H101" s="189"/>
      <c r="I101" s="189"/>
      <c r="J101" s="189"/>
      <c r="K101" s="189"/>
      <c r="L101" s="189"/>
      <c r="M101" s="189"/>
      <c r="N101" s="189"/>
      <c r="O101" s="189"/>
      <c r="P101" s="189"/>
      <c r="Q101" s="189"/>
      <c r="R101" s="189"/>
      <c r="S101" s="189"/>
      <c r="T101" s="189"/>
      <c r="U101" s="189"/>
      <c r="V101" s="189"/>
      <c r="W101" s="189"/>
      <c r="X101" s="189"/>
      <c r="Y101" s="189"/>
      <c r="Z101" s="189"/>
      <c r="AA101" s="182"/>
      <c r="AB101" s="183"/>
      <c r="AC101" s="184"/>
      <c r="AD101" s="157"/>
      <c r="AE101" s="190"/>
      <c r="AF101" s="182"/>
      <c r="AG101" s="183"/>
      <c r="AH101" s="191"/>
      <c r="AI101" s="189"/>
      <c r="AJ101" s="190"/>
      <c r="AK101" s="182"/>
      <c r="AL101" s="183"/>
      <c r="AM101" s="191"/>
      <c r="AN101" s="189"/>
      <c r="AO101" s="191"/>
      <c r="AP101" s="182"/>
      <c r="AQ101" s="183"/>
      <c r="AR101" s="191"/>
      <c r="AS101" s="189"/>
      <c r="AT101" s="191"/>
      <c r="AU101" s="186"/>
      <c r="AV101" s="184"/>
      <c r="AW101" s="191"/>
      <c r="AX101" s="189"/>
      <c r="AY101" s="191"/>
      <c r="AZ101" s="189"/>
      <c r="BA101" s="189"/>
      <c r="BB101" s="294"/>
    </row>
    <row r="102" spans="1:54" ht="21" customHeight="1">
      <c r="A102" s="338"/>
      <c r="B102" s="339" t="s">
        <v>335</v>
      </c>
      <c r="C102" s="336"/>
      <c r="D102" s="192" t="s">
        <v>41</v>
      </c>
      <c r="E102" s="158">
        <f>SUM(H102+K102+N102+Q102+T102+W102+Z102+AE102+AJ102+AO102+AT102+AY102)</f>
        <v>343</v>
      </c>
      <c r="F102" s="158">
        <f>SUM(I102+L102+O102+R102+U102+X102+AC102+AH102+AM102+AR102+AW102+AZ102)</f>
        <v>0</v>
      </c>
      <c r="G102" s="160"/>
      <c r="H102" s="158">
        <f>SUM(H66)</f>
        <v>0</v>
      </c>
      <c r="I102" s="158">
        <f>SUM(I66)</f>
        <v>0</v>
      </c>
      <c r="J102" s="158"/>
      <c r="K102" s="158">
        <f>SUM(K66)</f>
        <v>0</v>
      </c>
      <c r="L102" s="158">
        <f>SUM(L66)</f>
        <v>0</v>
      </c>
      <c r="M102" s="158"/>
      <c r="N102" s="158">
        <f>SUM(N66)</f>
        <v>20</v>
      </c>
      <c r="O102" s="158">
        <f>SUM(O66)</f>
        <v>0</v>
      </c>
      <c r="P102" s="158"/>
      <c r="Q102" s="158">
        <f>SUM(Q66)</f>
        <v>223</v>
      </c>
      <c r="R102" s="158">
        <f>SUM(R66)</f>
        <v>0</v>
      </c>
      <c r="S102" s="158"/>
      <c r="T102" s="158">
        <f>SUM(T66)</f>
        <v>80</v>
      </c>
      <c r="U102" s="220">
        <f>SUM(U66)</f>
        <v>0</v>
      </c>
      <c r="V102" s="158"/>
      <c r="W102" s="159">
        <f>SUM(W66)</f>
        <v>20</v>
      </c>
      <c r="X102" s="158">
        <f>SUM(X66)</f>
        <v>0</v>
      </c>
      <c r="Y102" s="158"/>
      <c r="Z102" s="159">
        <f>SUM(Z66)</f>
        <v>0</v>
      </c>
      <c r="AA102" s="221"/>
      <c r="AB102" s="222"/>
      <c r="AC102" s="228">
        <f>SUM(AC66)</f>
        <v>0</v>
      </c>
      <c r="AD102" s="158"/>
      <c r="AE102" s="198">
        <f>SUM(AE66)</f>
        <v>0</v>
      </c>
      <c r="AF102" s="221"/>
      <c r="AG102" s="222"/>
      <c r="AH102" s="161">
        <f>SUM(AH66)</f>
        <v>0</v>
      </c>
      <c r="AI102" s="220"/>
      <c r="AJ102" s="158">
        <f>SUM(AJ66)</f>
        <v>0</v>
      </c>
      <c r="AK102" s="221"/>
      <c r="AL102" s="222"/>
      <c r="AM102" s="229">
        <f>SUM(AM66)</f>
        <v>0</v>
      </c>
      <c r="AN102" s="158"/>
      <c r="AO102" s="162">
        <f>SUM(AO66)</f>
        <v>0</v>
      </c>
      <c r="AP102" s="221"/>
      <c r="AQ102" s="222"/>
      <c r="AR102" s="230">
        <f>SUM(AR66)</f>
        <v>0</v>
      </c>
      <c r="AS102" s="158"/>
      <c r="AT102" s="158">
        <f>SUM(AT66)</f>
        <v>0</v>
      </c>
      <c r="AU102" s="220"/>
      <c r="AV102" s="220"/>
      <c r="AW102" s="229">
        <f>SUM(AW66)</f>
        <v>0</v>
      </c>
      <c r="AX102" s="158"/>
      <c r="AY102" s="159">
        <f>SUM(AY66)</f>
        <v>0</v>
      </c>
      <c r="AZ102" s="229">
        <f>SUM(AZ66)</f>
        <v>0</v>
      </c>
      <c r="BA102" s="158"/>
      <c r="BB102" s="337"/>
    </row>
    <row r="103" spans="1:54" ht="33" customHeight="1">
      <c r="A103" s="338"/>
      <c r="B103" s="339"/>
      <c r="C103" s="336"/>
      <c r="D103" s="164" t="s">
        <v>2</v>
      </c>
      <c r="E103" s="168"/>
      <c r="F103" s="158">
        <f>SUM(I103+L103+O103+R103+U103+X103+AC103+AH103+AM103+AR103+AW103+AZ103)</f>
        <v>0</v>
      </c>
      <c r="G103" s="167"/>
      <c r="H103" s="168"/>
      <c r="I103" s="168"/>
      <c r="J103" s="168"/>
      <c r="K103" s="168"/>
      <c r="L103" s="168"/>
      <c r="M103" s="168"/>
      <c r="N103" s="158">
        <f>SUM(N67)</f>
        <v>0</v>
      </c>
      <c r="O103" s="168"/>
      <c r="P103" s="168"/>
      <c r="Q103" s="168"/>
      <c r="R103" s="168"/>
      <c r="S103" s="168"/>
      <c r="T103" s="168"/>
      <c r="U103" s="174"/>
      <c r="V103" s="168"/>
      <c r="W103" s="168"/>
      <c r="X103" s="168"/>
      <c r="Y103" s="168"/>
      <c r="Z103" s="168"/>
      <c r="AA103" s="172"/>
      <c r="AB103" s="175"/>
      <c r="AC103" s="174"/>
      <c r="AD103" s="157"/>
      <c r="AE103" s="200"/>
      <c r="AF103" s="172"/>
      <c r="AG103" s="175"/>
      <c r="AH103" s="200"/>
      <c r="AI103" s="174"/>
      <c r="AJ103" s="168"/>
      <c r="AK103" s="172"/>
      <c r="AL103" s="175"/>
      <c r="AM103" s="231"/>
      <c r="AN103" s="168"/>
      <c r="AO103" s="168"/>
      <c r="AP103" s="172"/>
      <c r="AQ103" s="175"/>
      <c r="AR103" s="231"/>
      <c r="AS103" s="168"/>
      <c r="AT103" s="168"/>
      <c r="AU103" s="174"/>
      <c r="AV103" s="174"/>
      <c r="AW103" s="231"/>
      <c r="AX103" s="168"/>
      <c r="AY103" s="168"/>
      <c r="AZ103" s="231"/>
      <c r="BA103" s="168"/>
      <c r="BB103" s="291"/>
    </row>
    <row r="104" spans="1:54" ht="21" customHeight="1">
      <c r="A104" s="338"/>
      <c r="B104" s="339"/>
      <c r="C104" s="336"/>
      <c r="D104" s="201" t="s">
        <v>43</v>
      </c>
      <c r="E104" s="232">
        <f>SUM(H104+K104+N104+Q104+T104+W104+Z104+AE104+AJ104+AO104+AT104+AY104)</f>
        <v>343</v>
      </c>
      <c r="F104" s="158">
        <f>SUM(I104+L104+O104+R104+U104+X104+AC104+AH104+AM104+AR104+AW104+AZ104)</f>
        <v>0</v>
      </c>
      <c r="G104" s="188"/>
      <c r="H104" s="189">
        <f>SUM(H68)</f>
        <v>0</v>
      </c>
      <c r="I104" s="189">
        <f>SUM(I68)</f>
        <v>0</v>
      </c>
      <c r="J104" s="189"/>
      <c r="K104" s="189">
        <f>SUM(K68)</f>
        <v>0</v>
      </c>
      <c r="L104" s="189">
        <f>SUM(L68)</f>
        <v>0</v>
      </c>
      <c r="M104" s="189"/>
      <c r="N104" s="158">
        <f>SUM(N68)</f>
        <v>20</v>
      </c>
      <c r="O104" s="189">
        <f>SUM(O68)</f>
        <v>0</v>
      </c>
      <c r="P104" s="189"/>
      <c r="Q104" s="189">
        <f>SUM(Q68)</f>
        <v>223</v>
      </c>
      <c r="R104" s="233">
        <f>SUM(R68)</f>
        <v>0</v>
      </c>
      <c r="S104" s="189"/>
      <c r="T104" s="189">
        <f>SUM(T68)</f>
        <v>80</v>
      </c>
      <c r="U104" s="189">
        <f>SUM(U68)</f>
        <v>0</v>
      </c>
      <c r="V104" s="189"/>
      <c r="W104" s="189">
        <f>SUM(W68)</f>
        <v>20</v>
      </c>
      <c r="X104" s="189">
        <f>SUM(X68)</f>
        <v>0</v>
      </c>
      <c r="Y104" s="189"/>
      <c r="Z104" s="189">
        <f>SUM(Z68)</f>
        <v>0</v>
      </c>
      <c r="AA104" s="182"/>
      <c r="AB104" s="184"/>
      <c r="AC104" s="188">
        <f>SUM(AC68)</f>
        <v>0</v>
      </c>
      <c r="AD104" s="189"/>
      <c r="AE104" s="190">
        <f>SUM(AE68)</f>
        <v>0</v>
      </c>
      <c r="AF104" s="182"/>
      <c r="AG104" s="184"/>
      <c r="AH104" s="189">
        <f>SUM(AH68)</f>
        <v>0</v>
      </c>
      <c r="AI104" s="186"/>
      <c r="AJ104" s="189">
        <f>SUM(AJ68)</f>
        <v>0</v>
      </c>
      <c r="AK104" s="182"/>
      <c r="AL104" s="184"/>
      <c r="AM104" s="189">
        <f>SUM(AM68)</f>
        <v>0</v>
      </c>
      <c r="AN104" s="189"/>
      <c r="AO104" s="185">
        <f>SUM(AO68)</f>
        <v>0</v>
      </c>
      <c r="AP104" s="182"/>
      <c r="AQ104" s="184"/>
      <c r="AR104" s="189">
        <f>SUM(AR68)</f>
        <v>0</v>
      </c>
      <c r="AS104" s="189"/>
      <c r="AT104" s="189">
        <f>SUM(AT68)</f>
        <v>0</v>
      </c>
      <c r="AU104" s="186"/>
      <c r="AV104" s="186"/>
      <c r="AW104" s="189">
        <f>SUM(AW68)</f>
        <v>0</v>
      </c>
      <c r="AX104" s="189"/>
      <c r="AY104" s="189">
        <f>SUM(AY68)</f>
        <v>0</v>
      </c>
      <c r="AZ104" s="189">
        <f>SUM(AZ68)</f>
        <v>0</v>
      </c>
      <c r="BA104" s="189"/>
      <c r="BB104" s="291"/>
    </row>
    <row r="105" spans="1:54" s="163" customFormat="1" ht="43.5" customHeight="1">
      <c r="A105" s="338"/>
      <c r="B105" s="339"/>
      <c r="C105" s="336"/>
      <c r="D105" s="202" t="s">
        <v>315</v>
      </c>
      <c r="E105" s="157">
        <f>SUM(E69)</f>
        <v>123</v>
      </c>
      <c r="F105" s="157">
        <f>SUM(F69)</f>
        <v>0</v>
      </c>
      <c r="G105" s="157"/>
      <c r="H105" s="157"/>
      <c r="I105" s="157"/>
      <c r="J105" s="157"/>
      <c r="K105" s="157"/>
      <c r="L105" s="157"/>
      <c r="M105" s="157"/>
      <c r="N105" s="158">
        <f>SUM(N69)</f>
        <v>20</v>
      </c>
      <c r="O105" s="158">
        <f>SUM(O69)</f>
        <v>0</v>
      </c>
      <c r="P105" s="158">
        <f>SUM(P69)</f>
        <v>0</v>
      </c>
      <c r="Q105" s="158">
        <f>SUM(Q69)</f>
        <v>23</v>
      </c>
      <c r="R105" s="158">
        <f>SUM(R69)</f>
        <v>0</v>
      </c>
      <c r="S105" s="158">
        <f>SUM(S69)</f>
        <v>0</v>
      </c>
      <c r="T105" s="158">
        <f>SUM(T69)</f>
        <v>80</v>
      </c>
      <c r="U105" s="158">
        <f>SUM(U69)</f>
        <v>0</v>
      </c>
      <c r="V105" s="158">
        <f>SUM(V69)</f>
        <v>0</v>
      </c>
      <c r="W105" s="158">
        <f>SUM(W69)</f>
        <v>0</v>
      </c>
      <c r="X105" s="158">
        <f>SUM(X69)</f>
        <v>0</v>
      </c>
      <c r="Y105" s="158">
        <f>SUM(Y69)</f>
        <v>0</v>
      </c>
      <c r="Z105" s="158">
        <f>SUM(Z69)</f>
        <v>0</v>
      </c>
      <c r="AA105" s="158">
        <f>SUM(AA69)</f>
        <v>0</v>
      </c>
      <c r="AB105" s="158">
        <f>SUM(AB69)</f>
        <v>0</v>
      </c>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291"/>
    </row>
    <row r="106" spans="1:54" ht="22.5" customHeight="1">
      <c r="A106" s="344" t="s">
        <v>261</v>
      </c>
      <c r="B106" s="345"/>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5"/>
      <c r="AP106" s="345"/>
      <c r="AQ106" s="345"/>
      <c r="AR106" s="345"/>
      <c r="AS106" s="345"/>
      <c r="AT106" s="345"/>
      <c r="AU106" s="345"/>
      <c r="AV106" s="345"/>
      <c r="AW106" s="345"/>
      <c r="AX106" s="345"/>
      <c r="AY106" s="345"/>
      <c r="AZ106" s="345"/>
      <c r="BA106" s="345"/>
      <c r="BB106" s="346"/>
    </row>
    <row r="107" spans="1:54" ht="18.75" customHeight="1">
      <c r="A107" s="347" t="s">
        <v>313</v>
      </c>
      <c r="B107" s="326"/>
      <c r="C107" s="327"/>
      <c r="D107" s="192" t="s">
        <v>41</v>
      </c>
      <c r="E107" s="234">
        <f>SUM(H107+K107+N107+Q107+T107+W107+Z107+AE107+AJ107+AO107+AT107+AY107)</f>
        <v>5867</v>
      </c>
      <c r="F107" s="158">
        <f>SUM(I107+L107+O107+R107+U107+X107+AC107+AH107+AM107+AR107+AW107+AZ107)</f>
        <v>0</v>
      </c>
      <c r="G107" s="160"/>
      <c r="H107" s="158">
        <f aca="true" t="shared" si="12" ref="H107:I109">SUM(H10)</f>
        <v>0</v>
      </c>
      <c r="I107" s="158">
        <f t="shared" si="12"/>
        <v>0</v>
      </c>
      <c r="J107" s="158"/>
      <c r="K107" s="158">
        <f>SUM(K10)</f>
        <v>87.5</v>
      </c>
      <c r="L107" s="158">
        <f aca="true" t="shared" si="13" ref="L107:AZ107">SUM(L10)</f>
        <v>0</v>
      </c>
      <c r="M107" s="158">
        <f t="shared" si="13"/>
        <v>0</v>
      </c>
      <c r="N107" s="158">
        <f t="shared" si="13"/>
        <v>157.5</v>
      </c>
      <c r="O107" s="158">
        <f t="shared" si="13"/>
        <v>0</v>
      </c>
      <c r="P107" s="158">
        <f t="shared" si="13"/>
        <v>0</v>
      </c>
      <c r="Q107" s="158">
        <f t="shared" si="13"/>
        <v>480.5</v>
      </c>
      <c r="R107" s="158">
        <f t="shared" si="13"/>
        <v>0</v>
      </c>
      <c r="S107" s="158">
        <f t="shared" si="13"/>
        <v>0</v>
      </c>
      <c r="T107" s="158">
        <f t="shared" si="13"/>
        <v>87.5</v>
      </c>
      <c r="U107" s="158">
        <f t="shared" si="13"/>
        <v>0</v>
      </c>
      <c r="V107" s="158">
        <f t="shared" si="13"/>
        <v>0</v>
      </c>
      <c r="W107" s="158">
        <f t="shared" si="13"/>
        <v>27.5</v>
      </c>
      <c r="X107" s="158">
        <f t="shared" si="13"/>
        <v>0</v>
      </c>
      <c r="Y107" s="158">
        <f t="shared" si="13"/>
        <v>0</v>
      </c>
      <c r="Z107" s="158">
        <f t="shared" si="13"/>
        <v>7.5</v>
      </c>
      <c r="AA107" s="158">
        <f t="shared" si="13"/>
        <v>0</v>
      </c>
      <c r="AB107" s="158">
        <f t="shared" si="13"/>
        <v>0</v>
      </c>
      <c r="AC107" s="160">
        <f t="shared" si="13"/>
        <v>0</v>
      </c>
      <c r="AD107" s="158">
        <f t="shared" si="13"/>
        <v>0</v>
      </c>
      <c r="AE107" s="161">
        <f t="shared" si="13"/>
        <v>15</v>
      </c>
      <c r="AF107" s="158">
        <f t="shared" si="13"/>
        <v>0</v>
      </c>
      <c r="AG107" s="158">
        <f t="shared" si="13"/>
        <v>0</v>
      </c>
      <c r="AH107" s="158">
        <f t="shared" si="13"/>
        <v>0</v>
      </c>
      <c r="AI107" s="158">
        <f t="shared" si="13"/>
        <v>0</v>
      </c>
      <c r="AJ107" s="158">
        <f t="shared" si="13"/>
        <v>0</v>
      </c>
      <c r="AK107" s="158">
        <f t="shared" si="13"/>
        <v>0</v>
      </c>
      <c r="AL107" s="158">
        <f t="shared" si="13"/>
        <v>0</v>
      </c>
      <c r="AM107" s="158">
        <f t="shared" si="13"/>
        <v>0</v>
      </c>
      <c r="AN107" s="158" t="e">
        <f t="shared" si="13"/>
        <v>#DIV/0!</v>
      </c>
      <c r="AO107" s="158">
        <f t="shared" si="13"/>
        <v>0</v>
      </c>
      <c r="AP107" s="158">
        <f t="shared" si="13"/>
        <v>0</v>
      </c>
      <c r="AQ107" s="158">
        <f t="shared" si="13"/>
        <v>0</v>
      </c>
      <c r="AR107" s="158">
        <f t="shared" si="13"/>
        <v>0</v>
      </c>
      <c r="AS107" s="158" t="e">
        <f t="shared" si="13"/>
        <v>#DIV/0!</v>
      </c>
      <c r="AT107" s="158">
        <f t="shared" si="13"/>
        <v>0</v>
      </c>
      <c r="AU107" s="158">
        <f t="shared" si="13"/>
        <v>0</v>
      </c>
      <c r="AV107" s="158">
        <f t="shared" si="13"/>
        <v>0</v>
      </c>
      <c r="AW107" s="158">
        <f t="shared" si="13"/>
        <v>0</v>
      </c>
      <c r="AX107" s="158">
        <f t="shared" si="13"/>
        <v>0</v>
      </c>
      <c r="AY107" s="158">
        <f t="shared" si="13"/>
        <v>5004</v>
      </c>
      <c r="AZ107" s="158">
        <f t="shared" si="13"/>
        <v>0</v>
      </c>
      <c r="BA107" s="220"/>
      <c r="BB107" s="337"/>
    </row>
    <row r="108" spans="1:54" ht="31.5" customHeight="1">
      <c r="A108" s="348"/>
      <c r="B108" s="340"/>
      <c r="C108" s="349"/>
      <c r="D108" s="164" t="s">
        <v>2</v>
      </c>
      <c r="E108" s="168">
        <f>SUM(H108+K108+N108+Q108+T108+W108+Z108+AE108+AJ108+AO108+AT108+AY108)</f>
        <v>5184</v>
      </c>
      <c r="F108" s="158">
        <f>SUM(I108+L108+O108+R108+U108+X108+AC108+AH108+AM108+AR108+AW108+AZ108)</f>
        <v>0</v>
      </c>
      <c r="G108" s="167"/>
      <c r="H108" s="168">
        <f t="shared" si="12"/>
        <v>0</v>
      </c>
      <c r="I108" s="168">
        <f t="shared" si="12"/>
        <v>0</v>
      </c>
      <c r="J108" s="168"/>
      <c r="K108" s="168">
        <f>SUM(K11)</f>
        <v>80</v>
      </c>
      <c r="L108" s="168">
        <f aca="true" t="shared" si="14" ref="L108:BA108">SUM(L11)</f>
        <v>0</v>
      </c>
      <c r="M108" s="168">
        <f t="shared" si="14"/>
        <v>0</v>
      </c>
      <c r="N108" s="168">
        <f t="shared" si="14"/>
        <v>0</v>
      </c>
      <c r="O108" s="168">
        <f t="shared" si="14"/>
        <v>0</v>
      </c>
      <c r="P108" s="168">
        <f t="shared" si="14"/>
        <v>0</v>
      </c>
      <c r="Q108" s="168">
        <f t="shared" si="14"/>
        <v>100</v>
      </c>
      <c r="R108" s="168">
        <f t="shared" si="14"/>
        <v>0</v>
      </c>
      <c r="S108" s="168">
        <f t="shared" si="14"/>
        <v>0</v>
      </c>
      <c r="T108" s="168">
        <f t="shared" si="14"/>
        <v>0</v>
      </c>
      <c r="U108" s="168">
        <f t="shared" si="14"/>
        <v>0</v>
      </c>
      <c r="V108" s="168">
        <f t="shared" si="14"/>
        <v>0</v>
      </c>
      <c r="W108" s="168">
        <f t="shared" si="14"/>
        <v>0</v>
      </c>
      <c r="X108" s="168">
        <f t="shared" si="14"/>
        <v>0</v>
      </c>
      <c r="Y108" s="168">
        <f t="shared" si="14"/>
        <v>0</v>
      </c>
      <c r="Z108" s="168">
        <f t="shared" si="14"/>
        <v>0</v>
      </c>
      <c r="AA108" s="168">
        <f t="shared" si="14"/>
        <v>0</v>
      </c>
      <c r="AB108" s="168">
        <f t="shared" si="14"/>
        <v>0</v>
      </c>
      <c r="AC108" s="167">
        <f t="shared" si="14"/>
        <v>0</v>
      </c>
      <c r="AD108" s="157" t="e">
        <f t="shared" si="14"/>
        <v>#DIV/0!</v>
      </c>
      <c r="AE108" s="200">
        <f t="shared" si="14"/>
        <v>0</v>
      </c>
      <c r="AF108" s="168">
        <f t="shared" si="14"/>
        <v>0</v>
      </c>
      <c r="AG108" s="168">
        <f t="shared" si="14"/>
        <v>0</v>
      </c>
      <c r="AH108" s="168">
        <f t="shared" si="14"/>
        <v>0</v>
      </c>
      <c r="AI108" s="168">
        <f t="shared" si="14"/>
        <v>0</v>
      </c>
      <c r="AJ108" s="168">
        <f t="shared" si="14"/>
        <v>0</v>
      </c>
      <c r="AK108" s="168">
        <f t="shared" si="14"/>
        <v>0</v>
      </c>
      <c r="AL108" s="168">
        <f t="shared" si="14"/>
        <v>0</v>
      </c>
      <c r="AM108" s="168">
        <f t="shared" si="14"/>
        <v>0</v>
      </c>
      <c r="AN108" s="168">
        <f t="shared" si="14"/>
        <v>0</v>
      </c>
      <c r="AO108" s="168">
        <f t="shared" si="14"/>
        <v>0</v>
      </c>
      <c r="AP108" s="168">
        <f t="shared" si="14"/>
        <v>0</v>
      </c>
      <c r="AQ108" s="168">
        <f t="shared" si="14"/>
        <v>0</v>
      </c>
      <c r="AR108" s="168">
        <f t="shared" si="14"/>
        <v>0</v>
      </c>
      <c r="AS108" s="168" t="e">
        <f t="shared" si="14"/>
        <v>#DIV/0!</v>
      </c>
      <c r="AT108" s="168">
        <f t="shared" si="14"/>
        <v>0</v>
      </c>
      <c r="AU108" s="168">
        <f t="shared" si="14"/>
        <v>0</v>
      </c>
      <c r="AV108" s="168">
        <f t="shared" si="14"/>
        <v>0</v>
      </c>
      <c r="AW108" s="168">
        <f t="shared" si="14"/>
        <v>0</v>
      </c>
      <c r="AX108" s="168">
        <f t="shared" si="14"/>
        <v>0</v>
      </c>
      <c r="AY108" s="168">
        <f t="shared" si="14"/>
        <v>5004</v>
      </c>
      <c r="AZ108" s="168">
        <f t="shared" si="14"/>
        <v>0</v>
      </c>
      <c r="BA108" s="168">
        <f t="shared" si="14"/>
        <v>0</v>
      </c>
      <c r="BB108" s="291"/>
    </row>
    <row r="109" spans="1:54" ht="20.25" customHeight="1">
      <c r="A109" s="348"/>
      <c r="B109" s="340"/>
      <c r="C109" s="349"/>
      <c r="D109" s="201" t="s">
        <v>43</v>
      </c>
      <c r="E109" s="168">
        <f>SUM(H109+K109+N109+Q109+T109+W109+Z109+AE109+AJ109+AO109+AT109+AY109)</f>
        <v>683</v>
      </c>
      <c r="F109" s="158">
        <f>SUM(I109+L109+O109+R109+U109+X109+AC109+AH109+AM109+AR109+AW109+AZ109)</f>
        <v>0</v>
      </c>
      <c r="G109" s="167"/>
      <c r="H109" s="168">
        <f t="shared" si="12"/>
        <v>0</v>
      </c>
      <c r="I109" s="168">
        <f t="shared" si="12"/>
        <v>0</v>
      </c>
      <c r="J109" s="168"/>
      <c r="K109" s="168">
        <f>SUM(K12)</f>
        <v>7.5</v>
      </c>
      <c r="L109" s="168">
        <f aca="true" t="shared" si="15" ref="L109:S109">SUM(L12)</f>
        <v>0</v>
      </c>
      <c r="M109" s="168">
        <f t="shared" si="15"/>
        <v>0</v>
      </c>
      <c r="N109" s="168">
        <f t="shared" si="15"/>
        <v>157.5</v>
      </c>
      <c r="O109" s="168">
        <f t="shared" si="15"/>
        <v>0</v>
      </c>
      <c r="P109" s="168">
        <f t="shared" si="15"/>
        <v>0</v>
      </c>
      <c r="Q109" s="168">
        <f t="shared" si="15"/>
        <v>380.5</v>
      </c>
      <c r="R109" s="168">
        <f t="shared" si="15"/>
        <v>0</v>
      </c>
      <c r="S109" s="168">
        <f t="shared" si="15"/>
        <v>0</v>
      </c>
      <c r="T109" s="168">
        <f>T104+T16</f>
        <v>87.5</v>
      </c>
      <c r="U109" s="168">
        <f aca="true" t="shared" si="16" ref="U109:AZ109">SUM(U12)</f>
        <v>0</v>
      </c>
      <c r="V109" s="168">
        <f t="shared" si="16"/>
        <v>0</v>
      </c>
      <c r="W109" s="168">
        <f t="shared" si="16"/>
        <v>27.5</v>
      </c>
      <c r="X109" s="168">
        <f t="shared" si="16"/>
        <v>0</v>
      </c>
      <c r="Y109" s="168">
        <f t="shared" si="16"/>
        <v>0</v>
      </c>
      <c r="Z109" s="168">
        <f t="shared" si="16"/>
        <v>7.5</v>
      </c>
      <c r="AA109" s="168">
        <f t="shared" si="16"/>
        <v>0</v>
      </c>
      <c r="AB109" s="168">
        <f t="shared" si="16"/>
        <v>0</v>
      </c>
      <c r="AC109" s="167">
        <f t="shared" si="16"/>
        <v>0</v>
      </c>
      <c r="AD109" s="157">
        <f t="shared" si="16"/>
        <v>0</v>
      </c>
      <c r="AE109" s="200">
        <f t="shared" si="16"/>
        <v>15</v>
      </c>
      <c r="AF109" s="168">
        <f t="shared" si="16"/>
        <v>0</v>
      </c>
      <c r="AG109" s="168">
        <f t="shared" si="16"/>
        <v>0</v>
      </c>
      <c r="AH109" s="168">
        <f t="shared" si="16"/>
        <v>0</v>
      </c>
      <c r="AI109" s="168">
        <f t="shared" si="16"/>
        <v>0</v>
      </c>
      <c r="AJ109" s="168">
        <f t="shared" si="16"/>
        <v>0</v>
      </c>
      <c r="AK109" s="168">
        <f t="shared" si="16"/>
        <v>0</v>
      </c>
      <c r="AL109" s="168">
        <f t="shared" si="16"/>
        <v>0</v>
      </c>
      <c r="AM109" s="168">
        <f t="shared" si="16"/>
        <v>0</v>
      </c>
      <c r="AN109" s="168">
        <f t="shared" si="16"/>
        <v>0</v>
      </c>
      <c r="AO109" s="168">
        <f t="shared" si="16"/>
        <v>0</v>
      </c>
      <c r="AP109" s="168">
        <f t="shared" si="16"/>
        <v>0</v>
      </c>
      <c r="AQ109" s="168">
        <f t="shared" si="16"/>
        <v>0</v>
      </c>
      <c r="AR109" s="168">
        <f t="shared" si="16"/>
        <v>0</v>
      </c>
      <c r="AS109" s="168">
        <f t="shared" si="16"/>
        <v>0</v>
      </c>
      <c r="AT109" s="168">
        <f t="shared" si="16"/>
        <v>0</v>
      </c>
      <c r="AU109" s="168">
        <f t="shared" si="16"/>
        <v>0</v>
      </c>
      <c r="AV109" s="168">
        <f t="shared" si="16"/>
        <v>0</v>
      </c>
      <c r="AW109" s="168">
        <f t="shared" si="16"/>
        <v>0</v>
      </c>
      <c r="AX109" s="168">
        <f t="shared" si="16"/>
        <v>0</v>
      </c>
      <c r="AY109" s="168">
        <f t="shared" si="16"/>
        <v>0</v>
      </c>
      <c r="AZ109" s="168">
        <f t="shared" si="16"/>
        <v>0</v>
      </c>
      <c r="BA109" s="168"/>
      <c r="BB109" s="291"/>
    </row>
    <row r="110" spans="1:54" ht="45" customHeight="1" thickBot="1">
      <c r="A110" s="348"/>
      <c r="B110" s="340"/>
      <c r="C110" s="349"/>
      <c r="D110" s="202" t="s">
        <v>315</v>
      </c>
      <c r="E110" s="189">
        <f>E105</f>
        <v>123</v>
      </c>
      <c r="F110" s="189">
        <f aca="true" t="shared" si="17" ref="F110:BA110">F105</f>
        <v>0</v>
      </c>
      <c r="G110" s="189">
        <f t="shared" si="17"/>
        <v>0</v>
      </c>
      <c r="H110" s="189">
        <f t="shared" si="17"/>
        <v>0</v>
      </c>
      <c r="I110" s="189">
        <f t="shared" si="17"/>
        <v>0</v>
      </c>
      <c r="J110" s="189">
        <f t="shared" si="17"/>
        <v>0</v>
      </c>
      <c r="K110" s="189">
        <f t="shared" si="17"/>
        <v>0</v>
      </c>
      <c r="L110" s="189">
        <f t="shared" si="17"/>
        <v>0</v>
      </c>
      <c r="M110" s="189">
        <f t="shared" si="17"/>
        <v>0</v>
      </c>
      <c r="N110" s="189">
        <f t="shared" si="17"/>
        <v>20</v>
      </c>
      <c r="O110" s="189">
        <f t="shared" si="17"/>
        <v>0</v>
      </c>
      <c r="P110" s="189">
        <f t="shared" si="17"/>
        <v>0</v>
      </c>
      <c r="Q110" s="189">
        <f t="shared" si="17"/>
        <v>23</v>
      </c>
      <c r="R110" s="189">
        <f t="shared" si="17"/>
        <v>0</v>
      </c>
      <c r="S110" s="189">
        <f t="shared" si="17"/>
        <v>0</v>
      </c>
      <c r="T110" s="189">
        <f t="shared" si="17"/>
        <v>80</v>
      </c>
      <c r="U110" s="189">
        <f t="shared" si="17"/>
        <v>0</v>
      </c>
      <c r="V110" s="189">
        <f t="shared" si="17"/>
        <v>0</v>
      </c>
      <c r="W110" s="189">
        <f t="shared" si="17"/>
        <v>0</v>
      </c>
      <c r="X110" s="189">
        <f t="shared" si="17"/>
        <v>0</v>
      </c>
      <c r="Y110" s="189">
        <f t="shared" si="17"/>
        <v>0</v>
      </c>
      <c r="Z110" s="189">
        <f t="shared" si="17"/>
        <v>0</v>
      </c>
      <c r="AA110" s="189">
        <f t="shared" si="17"/>
        <v>0</v>
      </c>
      <c r="AB110" s="189">
        <f t="shared" si="17"/>
        <v>0</v>
      </c>
      <c r="AC110" s="189">
        <f t="shared" si="17"/>
        <v>0</v>
      </c>
      <c r="AD110" s="189">
        <f t="shared" si="17"/>
        <v>0</v>
      </c>
      <c r="AE110" s="189">
        <f t="shared" si="17"/>
        <v>0</v>
      </c>
      <c r="AF110" s="189">
        <f t="shared" si="17"/>
        <v>0</v>
      </c>
      <c r="AG110" s="189">
        <f t="shared" si="17"/>
        <v>0</v>
      </c>
      <c r="AH110" s="189">
        <f t="shared" si="17"/>
        <v>0</v>
      </c>
      <c r="AI110" s="189">
        <f t="shared" si="17"/>
        <v>0</v>
      </c>
      <c r="AJ110" s="189">
        <f t="shared" si="17"/>
        <v>0</v>
      </c>
      <c r="AK110" s="189">
        <f t="shared" si="17"/>
        <v>0</v>
      </c>
      <c r="AL110" s="189">
        <f t="shared" si="17"/>
        <v>0</v>
      </c>
      <c r="AM110" s="189">
        <f t="shared" si="17"/>
        <v>0</v>
      </c>
      <c r="AN110" s="189">
        <f t="shared" si="17"/>
        <v>0</v>
      </c>
      <c r="AO110" s="189">
        <f t="shared" si="17"/>
        <v>0</v>
      </c>
      <c r="AP110" s="189">
        <f t="shared" si="17"/>
        <v>0</v>
      </c>
      <c r="AQ110" s="189">
        <f t="shared" si="17"/>
        <v>0</v>
      </c>
      <c r="AR110" s="189">
        <f t="shared" si="17"/>
        <v>0</v>
      </c>
      <c r="AS110" s="189">
        <f t="shared" si="17"/>
        <v>0</v>
      </c>
      <c r="AT110" s="189">
        <f t="shared" si="17"/>
        <v>0</v>
      </c>
      <c r="AU110" s="189">
        <f t="shared" si="17"/>
        <v>0</v>
      </c>
      <c r="AV110" s="189">
        <f t="shared" si="17"/>
        <v>0</v>
      </c>
      <c r="AW110" s="189">
        <f t="shared" si="17"/>
        <v>0</v>
      </c>
      <c r="AX110" s="189">
        <f t="shared" si="17"/>
        <v>0</v>
      </c>
      <c r="AY110" s="189">
        <f t="shared" si="17"/>
        <v>0</v>
      </c>
      <c r="AZ110" s="189">
        <f t="shared" si="17"/>
        <v>0</v>
      </c>
      <c r="BA110" s="189">
        <f t="shared" si="17"/>
        <v>0</v>
      </c>
      <c r="BB110" s="291"/>
    </row>
    <row r="111" spans="1:54" s="130" customFormat="1" ht="27" customHeight="1">
      <c r="A111" s="313" t="s">
        <v>332</v>
      </c>
      <c r="B111" s="313"/>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c r="AH111" s="313"/>
      <c r="AI111" s="313"/>
      <c r="AJ111" s="313"/>
      <c r="AK111" s="313"/>
      <c r="AL111" s="313"/>
      <c r="AM111" s="313"/>
      <c r="AN111" s="313"/>
      <c r="AO111" s="313"/>
      <c r="AP111" s="313"/>
      <c r="AQ111" s="313"/>
      <c r="AR111" s="313"/>
      <c r="AS111" s="313"/>
      <c r="AT111" s="313"/>
      <c r="AU111" s="313"/>
      <c r="AV111" s="313"/>
      <c r="AW111" s="313"/>
      <c r="AX111" s="313"/>
      <c r="AY111" s="313"/>
      <c r="AZ111" s="313"/>
      <c r="BA111" s="313"/>
      <c r="BB111" s="313"/>
    </row>
    <row r="112" spans="1:54" s="130" customFormat="1" ht="45" customHeight="1">
      <c r="A112" s="340" t="s">
        <v>271</v>
      </c>
      <c r="B112" s="341"/>
      <c r="C112" s="341"/>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1"/>
      <c r="AY112" s="341"/>
      <c r="AZ112" s="341"/>
      <c r="BA112" s="341"/>
      <c r="BB112" s="341"/>
    </row>
    <row r="113" spans="1:54" s="130" customFormat="1" ht="19.5" customHeight="1">
      <c r="A113" s="134"/>
      <c r="B113" s="235"/>
      <c r="C113" s="235"/>
      <c r="D113" s="235"/>
      <c r="E113" s="235"/>
      <c r="F113" s="236"/>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row>
    <row r="114" spans="1:53" ht="19.5" customHeight="1">
      <c r="A114" s="342" t="s">
        <v>326</v>
      </c>
      <c r="B114" s="342"/>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237"/>
      <c r="BA114" s="237"/>
    </row>
    <row r="115" spans="1:53" ht="19.5" customHeight="1">
      <c r="A115" s="237"/>
      <c r="B115" s="237"/>
      <c r="C115" s="237"/>
      <c r="D115" s="237"/>
      <c r="E115" s="237"/>
      <c r="F115" s="238"/>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row>
    <row r="116" spans="1:54" ht="16.5" customHeight="1">
      <c r="A116" s="239" t="s">
        <v>267</v>
      </c>
      <c r="B116" s="239"/>
      <c r="C116" s="240"/>
      <c r="D116" s="240" t="s">
        <v>329</v>
      </c>
      <c r="E116" s="239" t="s">
        <v>314</v>
      </c>
      <c r="F116" s="241"/>
      <c r="G116" s="239"/>
      <c r="H116" s="239" t="s">
        <v>328</v>
      </c>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R116" s="239"/>
      <c r="AS116" s="239"/>
      <c r="AT116" s="239"/>
      <c r="AU116" s="239"/>
      <c r="AV116" s="239"/>
      <c r="AW116" s="239"/>
      <c r="AX116" s="239"/>
      <c r="AY116" s="239"/>
      <c r="AZ116" s="239"/>
      <c r="BA116" s="239"/>
      <c r="BB116" s="239"/>
    </row>
    <row r="117" spans="1:53" ht="14.25">
      <c r="A117" s="242"/>
      <c r="B117" s="153"/>
      <c r="C117" s="153"/>
      <c r="D117" s="153"/>
      <c r="E117" s="153"/>
      <c r="F117" s="243"/>
      <c r="G117" s="153"/>
      <c r="H117" s="153"/>
      <c r="I117" s="153"/>
      <c r="J117" s="153"/>
      <c r="K117" s="153"/>
      <c r="L117" s="153"/>
      <c r="M117" s="153"/>
      <c r="N117" s="153"/>
      <c r="O117" s="153"/>
      <c r="P117" s="153"/>
      <c r="Q117" s="153"/>
      <c r="R117" s="153"/>
      <c r="S117" s="153"/>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153"/>
      <c r="AP117" s="153"/>
      <c r="AQ117" s="153"/>
      <c r="AR117" s="153"/>
      <c r="AS117" s="153"/>
      <c r="AT117" s="244"/>
      <c r="AU117" s="244"/>
      <c r="AV117" s="244"/>
      <c r="AW117" s="244"/>
      <c r="AX117" s="244"/>
      <c r="AY117" s="153"/>
      <c r="AZ117" s="153"/>
      <c r="BA117" s="153"/>
    </row>
    <row r="118" spans="1:53" ht="14.25">
      <c r="A118" s="242"/>
      <c r="B118" s="153"/>
      <c r="C118" s="153"/>
      <c r="D118" s="153"/>
      <c r="E118" s="153"/>
      <c r="F118" s="243"/>
      <c r="G118" s="153"/>
      <c r="H118" s="153"/>
      <c r="I118" s="153"/>
      <c r="J118" s="153"/>
      <c r="K118" s="153"/>
      <c r="L118" s="153"/>
      <c r="M118" s="153"/>
      <c r="N118" s="153"/>
      <c r="O118" s="153"/>
      <c r="P118" s="153"/>
      <c r="Q118" s="153"/>
      <c r="R118" s="153"/>
      <c r="S118" s="153"/>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153"/>
      <c r="AP118" s="153"/>
      <c r="AQ118" s="153"/>
      <c r="AR118" s="153"/>
      <c r="AS118" s="153"/>
      <c r="AT118" s="244"/>
      <c r="AU118" s="244"/>
      <c r="AV118" s="244"/>
      <c r="AW118" s="244"/>
      <c r="AX118" s="244"/>
      <c r="AY118" s="153"/>
      <c r="AZ118" s="153"/>
      <c r="BA118" s="153"/>
    </row>
    <row r="119" spans="1:53" ht="14.25">
      <c r="A119" s="242"/>
      <c r="B119" s="153" t="s">
        <v>262</v>
      </c>
      <c r="C119" s="153"/>
      <c r="D119" s="153"/>
      <c r="E119" s="153"/>
      <c r="F119" s="243"/>
      <c r="G119" s="153"/>
      <c r="H119" s="153"/>
      <c r="I119" s="153"/>
      <c r="J119" s="153"/>
      <c r="K119" s="153"/>
      <c r="L119" s="153"/>
      <c r="M119" s="153"/>
      <c r="N119" s="153"/>
      <c r="O119" s="153"/>
      <c r="P119" s="153"/>
      <c r="Q119" s="153"/>
      <c r="R119" s="153"/>
      <c r="S119" s="153"/>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153"/>
      <c r="AP119" s="153"/>
      <c r="AQ119" s="153"/>
      <c r="AR119" s="153"/>
      <c r="AS119" s="153"/>
      <c r="AT119" s="244"/>
      <c r="AU119" s="244"/>
      <c r="AV119" s="244"/>
      <c r="AW119" s="244"/>
      <c r="AX119" s="244"/>
      <c r="AY119" s="153"/>
      <c r="AZ119" s="153"/>
      <c r="BA119" s="153"/>
    </row>
    <row r="120" spans="1:53" ht="14.25">
      <c r="A120" s="242"/>
      <c r="B120" s="153"/>
      <c r="C120" s="153"/>
      <c r="D120" s="153"/>
      <c r="E120" s="153"/>
      <c r="F120" s="243"/>
      <c r="G120" s="153"/>
      <c r="H120" s="153"/>
      <c r="I120" s="153"/>
      <c r="J120" s="153"/>
      <c r="K120" s="153"/>
      <c r="L120" s="153"/>
      <c r="M120" s="153"/>
      <c r="N120" s="153"/>
      <c r="O120" s="153"/>
      <c r="P120" s="153"/>
      <c r="Q120" s="153"/>
      <c r="R120" s="153"/>
      <c r="S120" s="153"/>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153"/>
      <c r="AP120" s="153"/>
      <c r="AQ120" s="153"/>
      <c r="AR120" s="153"/>
      <c r="AS120" s="153"/>
      <c r="AT120" s="244"/>
      <c r="AU120" s="244"/>
      <c r="AV120" s="244"/>
      <c r="AW120" s="244"/>
      <c r="AX120" s="244"/>
      <c r="AY120" s="153"/>
      <c r="AZ120" s="153"/>
      <c r="BA120" s="153"/>
    </row>
    <row r="121" spans="1:53" ht="15">
      <c r="A121" s="342" t="s">
        <v>325</v>
      </c>
      <c r="B121" s="342"/>
      <c r="C121" s="342"/>
      <c r="D121" s="343"/>
      <c r="E121" s="343"/>
      <c r="F121" s="343"/>
      <c r="G121" s="343"/>
      <c r="H121" s="343"/>
      <c r="I121" s="343"/>
      <c r="J121" s="343"/>
      <c r="K121" s="343"/>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row>
    <row r="122" spans="1:51" ht="14.25">
      <c r="A122" s="153"/>
      <c r="B122" s="153"/>
      <c r="C122" s="153"/>
      <c r="D122" s="153"/>
      <c r="E122" s="153"/>
      <c r="F122" s="24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row>
    <row r="123" spans="1:51" ht="14.25">
      <c r="A123" s="153"/>
      <c r="B123" s="153"/>
      <c r="C123" s="153"/>
      <c r="D123" s="153"/>
      <c r="E123" s="153"/>
      <c r="F123" s="24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row>
    <row r="124" spans="1:53" ht="14.25">
      <c r="A124" s="239"/>
      <c r="B124" s="153"/>
      <c r="C124" s="153"/>
      <c r="D124" s="153"/>
      <c r="E124" s="153"/>
      <c r="F124" s="243"/>
      <c r="G124" s="153"/>
      <c r="H124" s="153"/>
      <c r="I124" s="153"/>
      <c r="J124" s="153"/>
      <c r="K124" s="153"/>
      <c r="L124" s="153"/>
      <c r="M124" s="153"/>
      <c r="N124" s="153"/>
      <c r="O124" s="153"/>
      <c r="P124" s="153"/>
      <c r="Q124" s="153"/>
      <c r="R124" s="153"/>
      <c r="S124" s="153"/>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153"/>
      <c r="AP124" s="153"/>
      <c r="AQ124" s="153"/>
      <c r="AR124" s="153"/>
      <c r="AS124" s="153"/>
      <c r="AT124" s="244"/>
      <c r="AU124" s="244"/>
      <c r="AV124" s="244"/>
      <c r="AW124" s="244"/>
      <c r="AX124" s="244"/>
      <c r="AY124" s="153"/>
      <c r="AZ124" s="153"/>
      <c r="BA124" s="153"/>
    </row>
    <row r="125" spans="1:53" ht="14.25">
      <c r="A125" s="245"/>
      <c r="B125" s="153"/>
      <c r="C125" s="153"/>
      <c r="D125" s="153"/>
      <c r="E125" s="153"/>
      <c r="F125" s="243"/>
      <c r="G125" s="153"/>
      <c r="H125" s="153"/>
      <c r="I125" s="153"/>
      <c r="J125" s="153"/>
      <c r="K125" s="153"/>
      <c r="L125" s="153"/>
      <c r="M125" s="153"/>
      <c r="N125" s="153"/>
      <c r="O125" s="153"/>
      <c r="P125" s="153"/>
      <c r="Q125" s="153"/>
      <c r="R125" s="153"/>
      <c r="S125" s="153"/>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153"/>
      <c r="AP125" s="153"/>
      <c r="AQ125" s="153"/>
      <c r="AR125" s="153"/>
      <c r="AS125" s="153"/>
      <c r="AT125" s="244"/>
      <c r="AU125" s="244"/>
      <c r="AV125" s="244"/>
      <c r="AW125" s="244"/>
      <c r="AX125" s="244"/>
      <c r="AY125" s="153"/>
      <c r="AZ125" s="153"/>
      <c r="BA125" s="153"/>
    </row>
    <row r="126" spans="1:53" ht="14.25">
      <c r="A126" s="245"/>
      <c r="B126" s="153"/>
      <c r="C126" s="153"/>
      <c r="D126" s="153"/>
      <c r="E126" s="153"/>
      <c r="F126" s="243"/>
      <c r="G126" s="153"/>
      <c r="H126" s="153"/>
      <c r="I126" s="153"/>
      <c r="J126" s="153"/>
      <c r="K126" s="153"/>
      <c r="L126" s="153"/>
      <c r="M126" s="153"/>
      <c r="N126" s="153"/>
      <c r="O126" s="153"/>
      <c r="P126" s="153"/>
      <c r="Q126" s="153"/>
      <c r="R126" s="153"/>
      <c r="S126" s="153"/>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153"/>
      <c r="AP126" s="153"/>
      <c r="AQ126" s="153"/>
      <c r="AR126" s="153"/>
      <c r="AS126" s="153"/>
      <c r="AT126" s="244"/>
      <c r="AU126" s="244"/>
      <c r="AV126" s="244"/>
      <c r="AW126" s="244"/>
      <c r="AX126" s="244"/>
      <c r="AY126" s="153"/>
      <c r="AZ126" s="153"/>
      <c r="BA126" s="153"/>
    </row>
    <row r="127" spans="1:53" ht="14.25">
      <c r="A127" s="245"/>
      <c r="B127" s="153"/>
      <c r="C127" s="153"/>
      <c r="D127" s="153"/>
      <c r="E127" s="153"/>
      <c r="F127" s="243"/>
      <c r="G127" s="153"/>
      <c r="H127" s="153"/>
      <c r="I127" s="153"/>
      <c r="J127" s="153"/>
      <c r="K127" s="153"/>
      <c r="L127" s="153"/>
      <c r="M127" s="153"/>
      <c r="N127" s="153"/>
      <c r="O127" s="153"/>
      <c r="P127" s="153"/>
      <c r="Q127" s="153"/>
      <c r="R127" s="153"/>
      <c r="S127" s="153"/>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153"/>
      <c r="AP127" s="153"/>
      <c r="AQ127" s="153"/>
      <c r="AR127" s="153"/>
      <c r="AS127" s="153"/>
      <c r="AT127" s="244"/>
      <c r="AU127" s="244"/>
      <c r="AV127" s="244"/>
      <c r="AW127" s="244"/>
      <c r="AX127" s="244"/>
      <c r="AY127" s="153"/>
      <c r="AZ127" s="153"/>
      <c r="BA127" s="153"/>
    </row>
    <row r="128" spans="1:53" ht="14.25" customHeight="1">
      <c r="A128" s="245"/>
      <c r="B128" s="153"/>
      <c r="C128" s="153"/>
      <c r="D128" s="153"/>
      <c r="E128" s="153"/>
      <c r="F128" s="243"/>
      <c r="G128" s="153"/>
      <c r="H128" s="153"/>
      <c r="I128" s="153"/>
      <c r="J128" s="153"/>
      <c r="K128" s="153"/>
      <c r="L128" s="153"/>
      <c r="M128" s="153"/>
      <c r="N128" s="153"/>
      <c r="O128" s="153"/>
      <c r="P128" s="153"/>
      <c r="Q128" s="153"/>
      <c r="R128" s="153"/>
      <c r="S128" s="153"/>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153"/>
      <c r="AP128" s="153"/>
      <c r="AQ128" s="153"/>
      <c r="AR128" s="153"/>
      <c r="AS128" s="153"/>
      <c r="AT128" s="244"/>
      <c r="AU128" s="244"/>
      <c r="AV128" s="244"/>
      <c r="AW128" s="244"/>
      <c r="AX128" s="244"/>
      <c r="AY128" s="153"/>
      <c r="AZ128" s="153"/>
      <c r="BA128" s="153"/>
    </row>
    <row r="129" spans="1:53" ht="14.25">
      <c r="A129" s="246"/>
      <c r="B129" s="153"/>
      <c r="C129" s="153"/>
      <c r="D129" s="153"/>
      <c r="E129" s="153"/>
      <c r="F129" s="243"/>
      <c r="G129" s="153"/>
      <c r="H129" s="153"/>
      <c r="I129" s="153"/>
      <c r="J129" s="153"/>
      <c r="K129" s="153"/>
      <c r="L129" s="153"/>
      <c r="M129" s="153"/>
      <c r="N129" s="153"/>
      <c r="O129" s="153"/>
      <c r="P129" s="153"/>
      <c r="Q129" s="153"/>
      <c r="R129" s="153"/>
      <c r="S129" s="153"/>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153"/>
      <c r="AP129" s="153"/>
      <c r="AQ129" s="153"/>
      <c r="AR129" s="153"/>
      <c r="AS129" s="153"/>
      <c r="AT129" s="244"/>
      <c r="AU129" s="244"/>
      <c r="AV129" s="244"/>
      <c r="AW129" s="244"/>
      <c r="AX129" s="244"/>
      <c r="AY129" s="153"/>
      <c r="AZ129" s="153"/>
      <c r="BA129" s="153"/>
    </row>
    <row r="130" spans="1:53" ht="14.25">
      <c r="A130" s="245"/>
      <c r="B130" s="153"/>
      <c r="C130" s="153"/>
      <c r="D130" s="153"/>
      <c r="E130" s="153"/>
      <c r="F130" s="243"/>
      <c r="G130" s="153"/>
      <c r="H130" s="153"/>
      <c r="I130" s="153"/>
      <c r="J130" s="153"/>
      <c r="K130" s="153"/>
      <c r="L130" s="153"/>
      <c r="M130" s="153"/>
      <c r="N130" s="153"/>
      <c r="O130" s="153"/>
      <c r="P130" s="153"/>
      <c r="Q130" s="153"/>
      <c r="R130" s="153"/>
      <c r="S130" s="153"/>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153"/>
      <c r="AP130" s="153"/>
      <c r="AQ130" s="153"/>
      <c r="AR130" s="153"/>
      <c r="AS130" s="153"/>
      <c r="AT130" s="244"/>
      <c r="AU130" s="244"/>
      <c r="AV130" s="244"/>
      <c r="AW130" s="244"/>
      <c r="AX130" s="244"/>
      <c r="AY130" s="153"/>
      <c r="AZ130" s="153"/>
      <c r="BA130" s="153"/>
    </row>
    <row r="131" spans="1:53" ht="14.25">
      <c r="A131" s="245"/>
      <c r="B131" s="153"/>
      <c r="C131" s="153"/>
      <c r="D131" s="153"/>
      <c r="E131" s="153"/>
      <c r="F131" s="243"/>
      <c r="G131" s="153"/>
      <c r="H131" s="153"/>
      <c r="I131" s="153"/>
      <c r="J131" s="153"/>
      <c r="K131" s="153"/>
      <c r="L131" s="153"/>
      <c r="M131" s="153"/>
      <c r="N131" s="153"/>
      <c r="O131" s="153"/>
      <c r="P131" s="153"/>
      <c r="Q131" s="153"/>
      <c r="R131" s="153"/>
      <c r="S131" s="153"/>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153"/>
      <c r="AP131" s="153"/>
      <c r="AQ131" s="153"/>
      <c r="AR131" s="153"/>
      <c r="AS131" s="153"/>
      <c r="AT131" s="244"/>
      <c r="AU131" s="244"/>
      <c r="AV131" s="244"/>
      <c r="AW131" s="244"/>
      <c r="AX131" s="244"/>
      <c r="AY131" s="153"/>
      <c r="AZ131" s="153"/>
      <c r="BA131" s="153"/>
    </row>
    <row r="132" spans="1:53" ht="14.25">
      <c r="A132" s="245"/>
      <c r="B132" s="153"/>
      <c r="C132" s="153"/>
      <c r="D132" s="153"/>
      <c r="E132" s="153"/>
      <c r="F132" s="243"/>
      <c r="G132" s="153"/>
      <c r="H132" s="153"/>
      <c r="I132" s="153"/>
      <c r="J132" s="153"/>
      <c r="K132" s="153"/>
      <c r="L132" s="153"/>
      <c r="M132" s="153"/>
      <c r="N132" s="153"/>
      <c r="O132" s="153"/>
      <c r="P132" s="153"/>
      <c r="Q132" s="153"/>
      <c r="R132" s="153"/>
      <c r="S132" s="153"/>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153"/>
      <c r="AP132" s="153"/>
      <c r="AQ132" s="153"/>
      <c r="AR132" s="153"/>
      <c r="AS132" s="153"/>
      <c r="AT132" s="244"/>
      <c r="AU132" s="244"/>
      <c r="AV132" s="244"/>
      <c r="AW132" s="244"/>
      <c r="AX132" s="244"/>
      <c r="AY132" s="153"/>
      <c r="AZ132" s="153"/>
      <c r="BA132" s="153"/>
    </row>
    <row r="133" spans="1:53" ht="14.25">
      <c r="A133" s="245"/>
      <c r="B133" s="153"/>
      <c r="C133" s="153"/>
      <c r="D133" s="153"/>
      <c r="E133" s="153"/>
      <c r="F133" s="243"/>
      <c r="G133" s="153"/>
      <c r="H133" s="153"/>
      <c r="I133" s="153"/>
      <c r="J133" s="153"/>
      <c r="K133" s="153"/>
      <c r="L133" s="153"/>
      <c r="M133" s="153"/>
      <c r="N133" s="153"/>
      <c r="O133" s="153"/>
      <c r="P133" s="153"/>
      <c r="Q133" s="153"/>
      <c r="R133" s="153"/>
      <c r="S133" s="153"/>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153"/>
      <c r="AP133" s="153"/>
      <c r="AQ133" s="153"/>
      <c r="AR133" s="153"/>
      <c r="AS133" s="153"/>
      <c r="AT133" s="244"/>
      <c r="AU133" s="244"/>
      <c r="AV133" s="244"/>
      <c r="AW133" s="244"/>
      <c r="AX133" s="244"/>
      <c r="AY133" s="153"/>
      <c r="AZ133" s="153"/>
      <c r="BA133" s="153"/>
    </row>
    <row r="134" spans="1:51" ht="12.75" customHeight="1">
      <c r="A134" s="245"/>
      <c r="B134" s="153"/>
      <c r="C134" s="153"/>
      <c r="D134" s="153"/>
      <c r="E134" s="153"/>
      <c r="F134" s="24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row>
    <row r="135" spans="1:51" ht="14.25">
      <c r="A135" s="246"/>
      <c r="B135" s="153"/>
      <c r="C135" s="153"/>
      <c r="D135" s="153"/>
      <c r="E135" s="153"/>
      <c r="F135" s="24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row>
    <row r="136" spans="1:51" ht="14.25">
      <c r="A136" s="245"/>
      <c r="B136" s="153"/>
      <c r="C136" s="153"/>
      <c r="D136" s="153"/>
      <c r="E136" s="153"/>
      <c r="F136" s="243"/>
      <c r="G136" s="153"/>
      <c r="H136" s="153"/>
      <c r="I136" s="153"/>
      <c r="J136" s="153"/>
      <c r="K136" s="153"/>
      <c r="L136" s="153"/>
      <c r="M136" s="153"/>
      <c r="N136" s="153"/>
      <c r="O136" s="153"/>
      <c r="P136" s="153"/>
      <c r="Q136" s="153"/>
      <c r="R136" s="153"/>
      <c r="S136" s="153"/>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153"/>
      <c r="AP136" s="153"/>
      <c r="AQ136" s="153"/>
      <c r="AR136" s="153"/>
      <c r="AS136" s="153"/>
      <c r="AT136" s="247"/>
      <c r="AU136" s="247"/>
      <c r="AV136" s="247"/>
      <c r="AW136" s="247"/>
      <c r="AX136" s="247"/>
      <c r="AY136" s="153"/>
    </row>
    <row r="137" spans="1:54" s="151" customFormat="1" ht="14.25">
      <c r="A137" s="245"/>
      <c r="B137" s="153"/>
      <c r="C137" s="153"/>
      <c r="D137" s="153"/>
      <c r="E137" s="153"/>
      <c r="F137" s="243"/>
      <c r="G137" s="153"/>
      <c r="H137" s="153"/>
      <c r="I137" s="153"/>
      <c r="J137" s="153"/>
      <c r="K137" s="153"/>
      <c r="L137" s="153"/>
      <c r="M137" s="153"/>
      <c r="N137" s="153"/>
      <c r="O137" s="153"/>
      <c r="P137" s="153"/>
      <c r="Q137" s="153"/>
      <c r="R137" s="153"/>
      <c r="S137" s="153"/>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153"/>
      <c r="AP137" s="153"/>
      <c r="AQ137" s="153"/>
      <c r="AR137" s="153"/>
      <c r="AS137" s="153"/>
      <c r="AT137" s="247"/>
      <c r="AU137" s="247"/>
      <c r="AV137" s="247"/>
      <c r="AW137" s="247"/>
      <c r="AX137" s="247"/>
      <c r="AY137" s="153"/>
      <c r="BB137" s="153"/>
    </row>
    <row r="138" spans="1:54" s="151" customFormat="1" ht="14.25">
      <c r="A138" s="245"/>
      <c r="B138" s="153"/>
      <c r="C138" s="153"/>
      <c r="D138" s="153"/>
      <c r="E138" s="153"/>
      <c r="F138" s="243"/>
      <c r="G138" s="153"/>
      <c r="H138" s="153"/>
      <c r="I138" s="153"/>
      <c r="J138" s="153"/>
      <c r="K138" s="153"/>
      <c r="L138" s="153"/>
      <c r="M138" s="153"/>
      <c r="N138" s="153"/>
      <c r="O138" s="153"/>
      <c r="P138" s="153"/>
      <c r="Q138" s="153"/>
      <c r="R138" s="153"/>
      <c r="S138" s="153"/>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153"/>
      <c r="AP138" s="153"/>
      <c r="AQ138" s="153"/>
      <c r="AR138" s="153"/>
      <c r="AS138" s="153"/>
      <c r="AT138" s="247"/>
      <c r="AU138" s="247"/>
      <c r="AV138" s="247"/>
      <c r="AW138" s="247"/>
      <c r="AX138" s="247"/>
      <c r="AY138" s="153"/>
      <c r="BB138" s="153"/>
    </row>
    <row r="139" spans="1:54" s="151" customFormat="1" ht="14.25">
      <c r="A139" s="245"/>
      <c r="B139" s="153"/>
      <c r="C139" s="153"/>
      <c r="D139" s="153"/>
      <c r="E139" s="153"/>
      <c r="F139" s="243"/>
      <c r="G139" s="153"/>
      <c r="H139" s="153"/>
      <c r="I139" s="153"/>
      <c r="J139" s="153"/>
      <c r="K139" s="153"/>
      <c r="L139" s="153"/>
      <c r="M139" s="153"/>
      <c r="N139" s="153"/>
      <c r="O139" s="153"/>
      <c r="P139" s="153"/>
      <c r="Q139" s="153"/>
      <c r="R139" s="153"/>
      <c r="S139" s="153"/>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153"/>
      <c r="AP139" s="153"/>
      <c r="AQ139" s="153"/>
      <c r="AR139" s="153"/>
      <c r="AS139" s="153"/>
      <c r="AT139" s="247"/>
      <c r="AU139" s="247"/>
      <c r="AV139" s="247"/>
      <c r="AW139" s="247"/>
      <c r="AX139" s="247"/>
      <c r="AY139" s="153"/>
      <c r="BB139" s="153"/>
    </row>
    <row r="140" spans="1:54" s="151" customFormat="1" ht="14.25">
      <c r="A140" s="245"/>
      <c r="B140" s="153"/>
      <c r="C140" s="153"/>
      <c r="D140" s="153"/>
      <c r="E140" s="153"/>
      <c r="F140" s="24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BB140" s="153"/>
    </row>
    <row r="141" spans="1:51" ht="14.25">
      <c r="A141" s="153"/>
      <c r="B141" s="153"/>
      <c r="C141" s="153"/>
      <c r="D141" s="153"/>
      <c r="E141" s="153"/>
      <c r="F141" s="24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row>
    <row r="142" spans="1:51" ht="14.25">
      <c r="A142" s="153"/>
      <c r="B142" s="153"/>
      <c r="C142" s="153"/>
      <c r="D142" s="153"/>
      <c r="E142" s="153"/>
      <c r="F142" s="24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row>
    <row r="143" spans="1:51" ht="14.25">
      <c r="A143" s="153"/>
      <c r="B143" s="153"/>
      <c r="C143" s="153"/>
      <c r="D143" s="153"/>
      <c r="E143" s="153"/>
      <c r="F143" s="24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row>
    <row r="144" spans="1:51" ht="14.25">
      <c r="A144" s="153"/>
      <c r="B144" s="153"/>
      <c r="C144" s="153"/>
      <c r="D144" s="153"/>
      <c r="E144" s="153"/>
      <c r="F144" s="24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row>
    <row r="145" spans="1:51" ht="14.25">
      <c r="A145" s="153"/>
      <c r="B145" s="153"/>
      <c r="C145" s="153"/>
      <c r="D145" s="153"/>
      <c r="E145" s="153"/>
      <c r="F145" s="24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row>
    <row r="146" spans="1:54" s="151" customFormat="1" ht="49.5" customHeight="1">
      <c r="A146" s="153"/>
      <c r="B146" s="153"/>
      <c r="C146" s="153"/>
      <c r="D146" s="153"/>
      <c r="E146" s="153"/>
      <c r="F146" s="24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BB146" s="153"/>
    </row>
    <row r="147" spans="1:51" ht="14.25">
      <c r="A147" s="153"/>
      <c r="B147" s="153"/>
      <c r="C147" s="153"/>
      <c r="D147" s="153"/>
      <c r="E147" s="153"/>
      <c r="F147" s="24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row>
    <row r="148" spans="1:51" ht="14.25">
      <c r="A148" s="153"/>
      <c r="B148" s="153"/>
      <c r="C148" s="153"/>
      <c r="D148" s="153"/>
      <c r="E148" s="153"/>
      <c r="F148" s="24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row>
    <row r="149" spans="1:51" ht="14.25">
      <c r="A149" s="153"/>
      <c r="B149" s="153"/>
      <c r="C149" s="153"/>
      <c r="D149" s="153"/>
      <c r="E149" s="153"/>
      <c r="F149" s="24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row>
    <row r="150" spans="1:51" ht="14.25">
      <c r="A150" s="153"/>
      <c r="B150" s="153"/>
      <c r="C150" s="153"/>
      <c r="D150" s="153"/>
      <c r="E150" s="153"/>
      <c r="F150" s="24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row>
    <row r="151" ht="14.25">
      <c r="AD151" s="248"/>
    </row>
  </sheetData>
  <sheetProtection/>
  <mergeCells count="127">
    <mergeCell ref="BB102:BB105"/>
    <mergeCell ref="A82:A85"/>
    <mergeCell ref="B82:B85"/>
    <mergeCell ref="C82:C85"/>
    <mergeCell ref="BB82:BB85"/>
    <mergeCell ref="A78:A81"/>
    <mergeCell ref="B78:B81"/>
    <mergeCell ref="C78:C81"/>
    <mergeCell ref="BB86:BB89"/>
    <mergeCell ref="A112:BB112"/>
    <mergeCell ref="A66:A69"/>
    <mergeCell ref="B66:B69"/>
    <mergeCell ref="BB98:BB101"/>
    <mergeCell ref="A121:K121"/>
    <mergeCell ref="A111:BB111"/>
    <mergeCell ref="A114:AY114"/>
    <mergeCell ref="A106:BB106"/>
    <mergeCell ref="A107:C110"/>
    <mergeCell ref="BB70:BB73"/>
    <mergeCell ref="BB107:BB110"/>
    <mergeCell ref="BB62:BB65"/>
    <mergeCell ref="A90:A93"/>
    <mergeCell ref="B90:B93"/>
    <mergeCell ref="C90:C93"/>
    <mergeCell ref="BB74:BB77"/>
    <mergeCell ref="A102:A105"/>
    <mergeCell ref="B102:B105"/>
    <mergeCell ref="BB78:BB81"/>
    <mergeCell ref="C70:C73"/>
    <mergeCell ref="BB66:BB69"/>
    <mergeCell ref="C102:C105"/>
    <mergeCell ref="BB90:BB93"/>
    <mergeCell ref="A94:A97"/>
    <mergeCell ref="B94:B97"/>
    <mergeCell ref="C94:C97"/>
    <mergeCell ref="BB94:BB97"/>
    <mergeCell ref="C74:C77"/>
    <mergeCell ref="B74:B77"/>
    <mergeCell ref="A74:A77"/>
    <mergeCell ref="BB50:BB53"/>
    <mergeCell ref="B50:B53"/>
    <mergeCell ref="C50:C53"/>
    <mergeCell ref="C62:C65"/>
    <mergeCell ref="C66:C69"/>
    <mergeCell ref="A86:A89"/>
    <mergeCell ref="B86:B89"/>
    <mergeCell ref="C86:C89"/>
    <mergeCell ref="A70:A73"/>
    <mergeCell ref="B70:B73"/>
    <mergeCell ref="BB42:BB45"/>
    <mergeCell ref="BB34:BB37"/>
    <mergeCell ref="BB58:BB61"/>
    <mergeCell ref="BB26:BB29"/>
    <mergeCell ref="C30:C33"/>
    <mergeCell ref="B34:B37"/>
    <mergeCell ref="C34:C37"/>
    <mergeCell ref="BB46:BB49"/>
    <mergeCell ref="B38:B41"/>
    <mergeCell ref="C38:C41"/>
    <mergeCell ref="BB54:BB57"/>
    <mergeCell ref="BB14:BB17"/>
    <mergeCell ref="C26:C29"/>
    <mergeCell ref="BB38:BB41"/>
    <mergeCell ref="A34:A37"/>
    <mergeCell ref="A50:A53"/>
    <mergeCell ref="A18:A21"/>
    <mergeCell ref="C18:C21"/>
    <mergeCell ref="BB18:BB21"/>
    <mergeCell ref="BB30:BB33"/>
    <mergeCell ref="B6:B8"/>
    <mergeCell ref="C6:C8"/>
    <mergeCell ref="D6:D8"/>
    <mergeCell ref="A46:A49"/>
    <mergeCell ref="B46:B49"/>
    <mergeCell ref="C46:C49"/>
    <mergeCell ref="A38:A41"/>
    <mergeCell ref="A10:C13"/>
    <mergeCell ref="A26:A29"/>
    <mergeCell ref="B26:B29"/>
    <mergeCell ref="A58:A61"/>
    <mergeCell ref="B58:B61"/>
    <mergeCell ref="C58:C61"/>
    <mergeCell ref="A42:A45"/>
    <mergeCell ref="B42:B45"/>
    <mergeCell ref="C42:C45"/>
    <mergeCell ref="A54:A57"/>
    <mergeCell ref="B54:B57"/>
    <mergeCell ref="C54:C57"/>
    <mergeCell ref="A30:A33"/>
    <mergeCell ref="B30:B33"/>
    <mergeCell ref="BB6:BB8"/>
    <mergeCell ref="E7:E8"/>
    <mergeCell ref="F7:F8"/>
    <mergeCell ref="G7:G8"/>
    <mergeCell ref="H7:J7"/>
    <mergeCell ref="W7:Y7"/>
    <mergeCell ref="Q7:S7"/>
    <mergeCell ref="Z7:AD7"/>
    <mergeCell ref="AE7:AI7"/>
    <mergeCell ref="AJ7:AN7"/>
    <mergeCell ref="E6:G6"/>
    <mergeCell ref="H6:BA6"/>
    <mergeCell ref="AY7:BA7"/>
    <mergeCell ref="AO7:AS7"/>
    <mergeCell ref="AT7:AX7"/>
    <mergeCell ref="T7:V7"/>
    <mergeCell ref="N7:P7"/>
    <mergeCell ref="K7:M7"/>
    <mergeCell ref="A2:BB2"/>
    <mergeCell ref="A3:BB3"/>
    <mergeCell ref="A4:BB4"/>
    <mergeCell ref="A5:AO5"/>
    <mergeCell ref="A6:A8"/>
    <mergeCell ref="A98:A101"/>
    <mergeCell ref="B98:B101"/>
    <mergeCell ref="C98:C101"/>
    <mergeCell ref="A62:A65"/>
    <mergeCell ref="B62:B65"/>
    <mergeCell ref="A14:A17"/>
    <mergeCell ref="BB10:BB13"/>
    <mergeCell ref="A22:A25"/>
    <mergeCell ref="B22:B25"/>
    <mergeCell ref="C22:C25"/>
    <mergeCell ref="BB22:BB25"/>
    <mergeCell ref="B14:B17"/>
    <mergeCell ref="C14:C17"/>
    <mergeCell ref="B18:B21"/>
  </mergeCells>
  <printOptions/>
  <pageMargins left="0.39" right="0.34" top="0.17" bottom="0.16" header="0" footer="0"/>
  <pageSetup horizontalDpi="600" verticalDpi="600" orientation="landscape" paperSize="9" scale="34" r:id="rId1"/>
  <headerFooter>
    <oddFooter>&amp;C&amp;"Times New Roman,обычный"&amp;8Страница  &amp;P из &amp;N</oddFooter>
  </headerFooter>
  <rowBreaks count="2" manualBreakCount="2">
    <brk id="45" max="53" man="1"/>
    <brk id="85" max="53" man="1"/>
  </rowBreaks>
</worksheet>
</file>

<file path=xl/worksheets/sheet5.xml><?xml version="1.0" encoding="utf-8"?>
<worksheet xmlns="http://schemas.openxmlformats.org/spreadsheetml/2006/main" xmlns:r="http://schemas.openxmlformats.org/officeDocument/2006/relationships">
  <dimension ref="A1:BR20"/>
  <sheetViews>
    <sheetView view="pageBreakPreview" zoomScale="60" zoomScaleNormal="71" workbookViewId="0" topLeftCell="A1">
      <selection activeCell="F8" sqref="F8:F11"/>
    </sheetView>
  </sheetViews>
  <sheetFormatPr defaultColWidth="9.140625" defaultRowHeight="15"/>
  <cols>
    <col min="1" max="1" width="4.00390625" style="97" customWidth="1"/>
    <col min="2" max="2" width="29.00390625" style="98" customWidth="1"/>
    <col min="3" max="3" width="13.7109375" style="98" customWidth="1"/>
    <col min="4" max="4" width="7.28125" style="98" customWidth="1"/>
    <col min="5" max="5" width="8.00390625" style="98" customWidth="1"/>
    <col min="6" max="6" width="6.8515625" style="98" customWidth="1"/>
    <col min="7" max="8" width="6.421875" style="98" customWidth="1"/>
    <col min="9" max="9" width="4.57421875" style="98" bestFit="1" customWidth="1"/>
    <col min="10" max="10" width="6.8515625" style="98" customWidth="1"/>
    <col min="11" max="11" width="6.140625" style="98" customWidth="1"/>
    <col min="12" max="12" width="2.7109375" style="98" bestFit="1" customWidth="1"/>
    <col min="13" max="13" width="6.57421875" style="98" customWidth="1"/>
    <col min="14" max="14" width="5.421875" style="98" customWidth="1"/>
    <col min="15" max="15" width="2.7109375" style="98" bestFit="1" customWidth="1"/>
    <col min="16" max="17" width="6.140625" style="98" customWidth="1"/>
    <col min="18" max="18" width="2.7109375" style="98" bestFit="1" customWidth="1"/>
    <col min="19" max="19" width="5.8515625" style="98" customWidth="1"/>
    <col min="20" max="20" width="5.28125" style="98" customWidth="1"/>
    <col min="21" max="21" width="2.7109375" style="98" bestFit="1" customWidth="1"/>
    <col min="22" max="22" width="6.8515625" style="98" customWidth="1"/>
    <col min="23" max="23" width="5.140625" style="98" customWidth="1"/>
    <col min="24" max="24" width="2.7109375" style="98" bestFit="1" customWidth="1"/>
    <col min="25" max="25" width="6.7109375" style="98" customWidth="1"/>
    <col min="26" max="26" width="5.00390625" style="98" customWidth="1"/>
    <col min="27" max="27" width="2.7109375" style="98" bestFit="1" customWidth="1"/>
    <col min="28" max="28" width="6.57421875" style="98" customWidth="1"/>
    <col min="29" max="29" width="4.57421875" style="98" customWidth="1"/>
    <col min="30" max="30" width="2.7109375" style="98" bestFit="1" customWidth="1"/>
    <col min="31" max="31" width="7.00390625" style="98" customWidth="1"/>
    <col min="32" max="32" width="5.140625" style="98" customWidth="1"/>
    <col min="33" max="33" width="2.7109375" style="98" bestFit="1" customWidth="1"/>
    <col min="34" max="34" width="6.57421875" style="98" customWidth="1"/>
    <col min="35" max="35" width="5.140625" style="98" customWidth="1"/>
    <col min="36" max="36" width="2.7109375" style="98" bestFit="1" customWidth="1"/>
    <col min="37" max="37" width="6.140625" style="98" customWidth="1"/>
    <col min="38" max="38" width="6.00390625" style="98" customWidth="1"/>
    <col min="39" max="39" width="2.7109375" style="98" bestFit="1" customWidth="1"/>
    <col min="40" max="40" width="7.00390625" style="98" customWidth="1"/>
    <col min="41" max="41" width="5.28125" style="98" customWidth="1"/>
    <col min="42" max="42" width="2.7109375" style="98" bestFit="1" customWidth="1"/>
    <col min="43" max="43" width="14.8515625" style="98" customWidth="1"/>
    <col min="44" max="16384" width="9.140625" style="98" customWidth="1"/>
  </cols>
  <sheetData>
    <row r="1" spans="31:39" ht="14.25">
      <c r="AE1" s="362" t="s">
        <v>274</v>
      </c>
      <c r="AF1" s="362"/>
      <c r="AG1" s="362"/>
      <c r="AH1" s="362"/>
      <c r="AI1" s="362"/>
      <c r="AJ1" s="362"/>
      <c r="AK1" s="362"/>
      <c r="AL1" s="362"/>
      <c r="AM1" s="362"/>
    </row>
    <row r="2" spans="1:42" s="100" customFormat="1" ht="15.75" customHeight="1">
      <c r="A2" s="363" t="s">
        <v>330</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99"/>
      <c r="AP2" s="99"/>
    </row>
    <row r="3" spans="1:42" s="100" customFormat="1" ht="15.7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row>
    <row r="4" s="102" customFormat="1" ht="13.5" thickBot="1">
      <c r="A4" s="101"/>
    </row>
    <row r="5" spans="1:43" s="102" customFormat="1" ht="12.75" customHeight="1" thickBot="1">
      <c r="A5" s="364" t="s">
        <v>0</v>
      </c>
      <c r="B5" s="366" t="s">
        <v>273</v>
      </c>
      <c r="C5" s="366" t="s">
        <v>264</v>
      </c>
      <c r="D5" s="350" t="s">
        <v>327</v>
      </c>
      <c r="E5" s="351"/>
      <c r="F5" s="351"/>
      <c r="G5" s="368" t="s">
        <v>255</v>
      </c>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54" t="s">
        <v>272</v>
      </c>
    </row>
    <row r="6" spans="1:43" s="102" customFormat="1" ht="66.75" customHeight="1">
      <c r="A6" s="365"/>
      <c r="B6" s="367"/>
      <c r="C6" s="367"/>
      <c r="D6" s="352"/>
      <c r="E6" s="353"/>
      <c r="F6" s="353"/>
      <c r="G6" s="276" t="s">
        <v>17</v>
      </c>
      <c r="H6" s="276"/>
      <c r="I6" s="276"/>
      <c r="J6" s="276" t="s">
        <v>18</v>
      </c>
      <c r="K6" s="276"/>
      <c r="L6" s="276"/>
      <c r="M6" s="276" t="s">
        <v>22</v>
      </c>
      <c r="N6" s="276"/>
      <c r="O6" s="276"/>
      <c r="P6" s="276" t="s">
        <v>24</v>
      </c>
      <c r="Q6" s="276"/>
      <c r="R6" s="276"/>
      <c r="S6" s="276" t="s">
        <v>25</v>
      </c>
      <c r="T6" s="276"/>
      <c r="U6" s="276"/>
      <c r="V6" s="276" t="s">
        <v>26</v>
      </c>
      <c r="W6" s="276"/>
      <c r="X6" s="276"/>
      <c r="Y6" s="276" t="s">
        <v>28</v>
      </c>
      <c r="Z6" s="276"/>
      <c r="AA6" s="276"/>
      <c r="AB6" s="276" t="s">
        <v>29</v>
      </c>
      <c r="AC6" s="276"/>
      <c r="AD6" s="276"/>
      <c r="AE6" s="276" t="s">
        <v>30</v>
      </c>
      <c r="AF6" s="276"/>
      <c r="AG6" s="276"/>
      <c r="AH6" s="276" t="s">
        <v>32</v>
      </c>
      <c r="AI6" s="276"/>
      <c r="AJ6" s="276"/>
      <c r="AK6" s="276" t="s">
        <v>33</v>
      </c>
      <c r="AL6" s="276"/>
      <c r="AM6" s="276"/>
      <c r="AN6" s="276" t="s">
        <v>34</v>
      </c>
      <c r="AO6" s="276"/>
      <c r="AP6" s="370"/>
      <c r="AQ6" s="355"/>
    </row>
    <row r="7" spans="1:43" s="106" customFormat="1" ht="13.5" thickBot="1">
      <c r="A7" s="103"/>
      <c r="B7" s="104"/>
      <c r="C7" s="104"/>
      <c r="D7" s="105" t="s">
        <v>20</v>
      </c>
      <c r="E7" s="105" t="s">
        <v>21</v>
      </c>
      <c r="F7" s="105" t="s">
        <v>19</v>
      </c>
      <c r="G7" s="105" t="s">
        <v>20</v>
      </c>
      <c r="H7" s="105" t="s">
        <v>21</v>
      </c>
      <c r="I7" s="105" t="s">
        <v>19</v>
      </c>
      <c r="J7" s="105" t="s">
        <v>20</v>
      </c>
      <c r="K7" s="105" t="s">
        <v>21</v>
      </c>
      <c r="L7" s="105" t="s">
        <v>19</v>
      </c>
      <c r="M7" s="105" t="s">
        <v>20</v>
      </c>
      <c r="N7" s="105" t="s">
        <v>21</v>
      </c>
      <c r="O7" s="105" t="s">
        <v>19</v>
      </c>
      <c r="P7" s="105" t="s">
        <v>20</v>
      </c>
      <c r="Q7" s="105" t="s">
        <v>21</v>
      </c>
      <c r="R7" s="105" t="s">
        <v>19</v>
      </c>
      <c r="S7" s="105" t="s">
        <v>20</v>
      </c>
      <c r="T7" s="105" t="s">
        <v>21</v>
      </c>
      <c r="U7" s="105" t="s">
        <v>19</v>
      </c>
      <c r="V7" s="105" t="s">
        <v>20</v>
      </c>
      <c r="W7" s="105" t="s">
        <v>21</v>
      </c>
      <c r="X7" s="105" t="s">
        <v>19</v>
      </c>
      <c r="Y7" s="105" t="s">
        <v>20</v>
      </c>
      <c r="Z7" s="105" t="s">
        <v>21</v>
      </c>
      <c r="AA7" s="105" t="s">
        <v>19</v>
      </c>
      <c r="AB7" s="105" t="s">
        <v>20</v>
      </c>
      <c r="AC7" s="105" t="s">
        <v>21</v>
      </c>
      <c r="AD7" s="105" t="s">
        <v>19</v>
      </c>
      <c r="AE7" s="105" t="s">
        <v>20</v>
      </c>
      <c r="AF7" s="105" t="s">
        <v>21</v>
      </c>
      <c r="AG7" s="105" t="s">
        <v>19</v>
      </c>
      <c r="AH7" s="105" t="s">
        <v>20</v>
      </c>
      <c r="AI7" s="105" t="s">
        <v>21</v>
      </c>
      <c r="AJ7" s="105" t="s">
        <v>19</v>
      </c>
      <c r="AK7" s="105" t="s">
        <v>20</v>
      </c>
      <c r="AL7" s="105" t="s">
        <v>21</v>
      </c>
      <c r="AM7" s="105" t="s">
        <v>19</v>
      </c>
      <c r="AN7" s="105" t="s">
        <v>20</v>
      </c>
      <c r="AO7" s="105" t="s">
        <v>21</v>
      </c>
      <c r="AP7" s="128" t="s">
        <v>19</v>
      </c>
      <c r="AQ7" s="356"/>
    </row>
    <row r="8" spans="1:43" s="102" customFormat="1" ht="85.5" customHeight="1">
      <c r="A8" s="107">
        <v>1</v>
      </c>
      <c r="B8" s="108" t="s">
        <v>318</v>
      </c>
      <c r="C8" s="109">
        <v>1350</v>
      </c>
      <c r="D8" s="109">
        <v>1450</v>
      </c>
      <c r="E8" s="110">
        <v>1450</v>
      </c>
      <c r="F8" s="111">
        <f>SUM(E8/D8*100)</f>
        <v>100</v>
      </c>
      <c r="G8" s="109">
        <v>1450</v>
      </c>
      <c r="H8" s="109">
        <v>1450</v>
      </c>
      <c r="I8" s="109">
        <f>SUM(H8/G8*100)</f>
        <v>100</v>
      </c>
      <c r="J8" s="109">
        <v>1450</v>
      </c>
      <c r="K8" s="109"/>
      <c r="L8" s="109"/>
      <c r="M8" s="109">
        <v>1450</v>
      </c>
      <c r="N8" s="109"/>
      <c r="O8" s="109"/>
      <c r="P8" s="109">
        <v>1450</v>
      </c>
      <c r="Q8" s="109"/>
      <c r="R8" s="109"/>
      <c r="S8" s="109">
        <v>1450</v>
      </c>
      <c r="T8" s="109"/>
      <c r="U8" s="109"/>
      <c r="V8" s="109">
        <v>1450</v>
      </c>
      <c r="W8" s="109"/>
      <c r="X8" s="109"/>
      <c r="Y8" s="109">
        <v>1450</v>
      </c>
      <c r="Z8" s="109"/>
      <c r="AA8" s="109"/>
      <c r="AB8" s="109">
        <v>1450</v>
      </c>
      <c r="AC8" s="109"/>
      <c r="AD8" s="109"/>
      <c r="AE8" s="109">
        <v>1450</v>
      </c>
      <c r="AF8" s="109"/>
      <c r="AG8" s="109"/>
      <c r="AH8" s="109">
        <v>1450</v>
      </c>
      <c r="AI8" s="109"/>
      <c r="AJ8" s="109"/>
      <c r="AK8" s="109">
        <v>1450</v>
      </c>
      <c r="AL8" s="109"/>
      <c r="AM8" s="109"/>
      <c r="AN8" s="109">
        <v>1450</v>
      </c>
      <c r="AO8" s="109"/>
      <c r="AP8" s="110"/>
      <c r="AQ8" s="129"/>
    </row>
    <row r="9" spans="1:43" s="102" customFormat="1" ht="126.75" customHeight="1">
      <c r="A9" s="112">
        <v>2</v>
      </c>
      <c r="B9" s="113" t="s">
        <v>319</v>
      </c>
      <c r="C9" s="114">
        <v>1040</v>
      </c>
      <c r="D9" s="114">
        <v>1135</v>
      </c>
      <c r="E9" s="115">
        <v>1135</v>
      </c>
      <c r="F9" s="111">
        <f>SUM(E9/D9*100)</f>
        <v>100</v>
      </c>
      <c r="G9" s="114">
        <v>1135</v>
      </c>
      <c r="H9" s="114">
        <v>1135</v>
      </c>
      <c r="I9" s="109">
        <f>SUM(H9/G9*100)</f>
        <v>100</v>
      </c>
      <c r="J9" s="114">
        <v>1135</v>
      </c>
      <c r="K9" s="114"/>
      <c r="L9" s="114"/>
      <c r="M9" s="114">
        <v>1135</v>
      </c>
      <c r="N9" s="114"/>
      <c r="O9" s="114"/>
      <c r="P9" s="114">
        <v>1135</v>
      </c>
      <c r="Q9" s="114"/>
      <c r="R9" s="114"/>
      <c r="S9" s="114">
        <v>1135</v>
      </c>
      <c r="T9" s="114"/>
      <c r="U9" s="114"/>
      <c r="V9" s="114">
        <v>1135</v>
      </c>
      <c r="W9" s="114"/>
      <c r="X9" s="114"/>
      <c r="Y9" s="114">
        <v>1135</v>
      </c>
      <c r="Z9" s="114"/>
      <c r="AA9" s="114"/>
      <c r="AB9" s="114">
        <v>1135</v>
      </c>
      <c r="AC9" s="114"/>
      <c r="AD9" s="114"/>
      <c r="AE9" s="114">
        <v>1135</v>
      </c>
      <c r="AF9" s="114"/>
      <c r="AG9" s="114"/>
      <c r="AH9" s="114">
        <v>1135</v>
      </c>
      <c r="AI9" s="114"/>
      <c r="AJ9" s="114"/>
      <c r="AK9" s="114">
        <v>1135</v>
      </c>
      <c r="AL9" s="114"/>
      <c r="AM9" s="114"/>
      <c r="AN9" s="114">
        <v>1135</v>
      </c>
      <c r="AO9" s="114"/>
      <c r="AP9" s="115"/>
      <c r="AQ9" s="129"/>
    </row>
    <row r="10" spans="1:43" s="102" customFormat="1" ht="128.25" customHeight="1">
      <c r="A10" s="112">
        <v>3</v>
      </c>
      <c r="B10" s="113" t="s">
        <v>320</v>
      </c>
      <c r="C10" s="114">
        <v>370</v>
      </c>
      <c r="D10" s="114">
        <v>390</v>
      </c>
      <c r="E10" s="115">
        <v>390</v>
      </c>
      <c r="F10" s="111">
        <f>SUM(E10/D10*100)</f>
        <v>100</v>
      </c>
      <c r="G10" s="114">
        <v>390</v>
      </c>
      <c r="H10" s="114">
        <v>390</v>
      </c>
      <c r="I10" s="109">
        <f>SUM(H10/G10*100)</f>
        <v>100</v>
      </c>
      <c r="J10" s="114">
        <v>390</v>
      </c>
      <c r="K10" s="114"/>
      <c r="L10" s="114"/>
      <c r="M10" s="114">
        <v>390</v>
      </c>
      <c r="N10" s="114"/>
      <c r="O10" s="114"/>
      <c r="P10" s="114">
        <v>390</v>
      </c>
      <c r="Q10" s="114"/>
      <c r="R10" s="114"/>
      <c r="S10" s="114">
        <v>390</v>
      </c>
      <c r="T10" s="114"/>
      <c r="U10" s="114"/>
      <c r="V10" s="114">
        <v>390</v>
      </c>
      <c r="W10" s="114"/>
      <c r="X10" s="114"/>
      <c r="Y10" s="114">
        <v>390</v>
      </c>
      <c r="Z10" s="114"/>
      <c r="AA10" s="114"/>
      <c r="AB10" s="114">
        <v>390</v>
      </c>
      <c r="AC10" s="114"/>
      <c r="AD10" s="114"/>
      <c r="AE10" s="114">
        <v>390</v>
      </c>
      <c r="AF10" s="114"/>
      <c r="AG10" s="114"/>
      <c r="AH10" s="114">
        <v>390</v>
      </c>
      <c r="AI10" s="114"/>
      <c r="AJ10" s="114"/>
      <c r="AK10" s="114">
        <v>390</v>
      </c>
      <c r="AL10" s="114"/>
      <c r="AM10" s="114"/>
      <c r="AN10" s="114">
        <v>390</v>
      </c>
      <c r="AO10" s="114"/>
      <c r="AP10" s="115"/>
      <c r="AQ10" s="129"/>
    </row>
    <row r="11" spans="1:43" s="102" customFormat="1" ht="134.25" customHeight="1">
      <c r="A11" s="112">
        <v>4</v>
      </c>
      <c r="B11" s="113" t="s">
        <v>321</v>
      </c>
      <c r="C11" s="114">
        <v>9</v>
      </c>
      <c r="D11" s="114">
        <v>10</v>
      </c>
      <c r="E11" s="115">
        <v>10</v>
      </c>
      <c r="F11" s="111">
        <f>SUM(E11/D11*100)</f>
        <v>100</v>
      </c>
      <c r="G11" s="114">
        <v>10</v>
      </c>
      <c r="H11" s="114">
        <v>10</v>
      </c>
      <c r="I11" s="109">
        <f>SUM(H11/G11*100)</f>
        <v>100</v>
      </c>
      <c r="J11" s="114">
        <v>10</v>
      </c>
      <c r="K11" s="114"/>
      <c r="L11" s="114"/>
      <c r="M11" s="114">
        <v>10</v>
      </c>
      <c r="N11" s="114"/>
      <c r="O11" s="114"/>
      <c r="P11" s="114">
        <v>10</v>
      </c>
      <c r="Q11" s="114"/>
      <c r="R11" s="114"/>
      <c r="S11" s="114">
        <v>10</v>
      </c>
      <c r="T11" s="114"/>
      <c r="U11" s="114"/>
      <c r="V11" s="114">
        <v>10</v>
      </c>
      <c r="W11" s="114"/>
      <c r="X11" s="114"/>
      <c r="Y11" s="114">
        <v>10</v>
      </c>
      <c r="Z11" s="114"/>
      <c r="AA11" s="114"/>
      <c r="AB11" s="114">
        <v>10</v>
      </c>
      <c r="AC11" s="114"/>
      <c r="AD11" s="114"/>
      <c r="AE11" s="114">
        <v>10</v>
      </c>
      <c r="AF11" s="114"/>
      <c r="AG11" s="114"/>
      <c r="AH11" s="114">
        <v>10</v>
      </c>
      <c r="AI11" s="114"/>
      <c r="AJ11" s="114"/>
      <c r="AK11" s="114">
        <v>10</v>
      </c>
      <c r="AL11" s="114"/>
      <c r="AM11" s="114"/>
      <c r="AN11" s="114">
        <v>10</v>
      </c>
      <c r="AO11" s="114"/>
      <c r="AP11" s="115"/>
      <c r="AQ11" s="129"/>
    </row>
    <row r="12" spans="1:44" s="118" customFormat="1" ht="12.75">
      <c r="A12" s="11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row>
    <row r="13" spans="1:44" s="118" customFormat="1" ht="12.75">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row>
    <row r="14" spans="1:44" s="120" customFormat="1" ht="70.5" customHeight="1">
      <c r="A14" s="357" t="s">
        <v>322</v>
      </c>
      <c r="B14" s="358"/>
      <c r="C14" s="358"/>
      <c r="D14" s="359" t="s">
        <v>324</v>
      </c>
      <c r="E14" s="359"/>
      <c r="F14" s="360"/>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row>
    <row r="15" spans="1:44" s="120" customFormat="1" ht="15">
      <c r="A15" s="121"/>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row>
    <row r="16" spans="1:44" s="120" customFormat="1" ht="15">
      <c r="A16" s="121"/>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row>
    <row r="17" spans="1:44" s="120" customFormat="1" ht="70.5" customHeight="1">
      <c r="A17" s="357" t="s">
        <v>323</v>
      </c>
      <c r="B17" s="358"/>
      <c r="C17" s="358"/>
      <c r="D17" s="359" t="s">
        <v>328</v>
      </c>
      <c r="E17" s="359"/>
      <c r="F17" s="360"/>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row>
    <row r="18" spans="1:70" s="95" customFormat="1" ht="14.25" customHeight="1">
      <c r="A18" s="361"/>
      <c r="B18" s="361"/>
      <c r="C18" s="361"/>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row>
    <row r="19" spans="1:66" s="95" customFormat="1" ht="15">
      <c r="A19" s="123"/>
      <c r="B19" s="124"/>
      <c r="C19" s="124"/>
      <c r="D19" s="125"/>
      <c r="E19" s="125"/>
      <c r="F19" s="125"/>
      <c r="G19" s="126"/>
      <c r="H19" s="126"/>
      <c r="I19" s="126"/>
      <c r="J19" s="126"/>
      <c r="K19" s="126"/>
      <c r="L19" s="126"/>
      <c r="M19" s="126"/>
      <c r="N19" s="126"/>
      <c r="O19" s="126"/>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7"/>
      <c r="AU19" s="127"/>
      <c r="AV19" s="127"/>
      <c r="AW19" s="127"/>
      <c r="AX19" s="127"/>
      <c r="AY19" s="127"/>
      <c r="AZ19" s="127"/>
      <c r="BA19" s="127"/>
      <c r="BB19" s="127"/>
      <c r="BC19" s="127"/>
      <c r="BD19" s="127"/>
      <c r="BE19" s="127"/>
      <c r="BF19" s="127"/>
      <c r="BG19" s="127"/>
      <c r="BH19" s="127"/>
      <c r="BI19" s="124"/>
      <c r="BJ19" s="124"/>
      <c r="BK19" s="124"/>
      <c r="BL19" s="127"/>
      <c r="BM19" s="127"/>
      <c r="BN19" s="127"/>
    </row>
    <row r="20" s="102" customFormat="1" ht="12.75">
      <c r="A20" s="96"/>
    </row>
  </sheetData>
  <sheetProtection/>
  <mergeCells count="25">
    <mergeCell ref="AE1:AM1"/>
    <mergeCell ref="A2:AN2"/>
    <mergeCell ref="A5:A6"/>
    <mergeCell ref="B5:B6"/>
    <mergeCell ref="C5:C6"/>
    <mergeCell ref="G5:AP5"/>
    <mergeCell ref="G6:I6"/>
    <mergeCell ref="AN6:AP6"/>
    <mergeCell ref="A14:C14"/>
    <mergeCell ref="D14:F14"/>
    <mergeCell ref="A18:C18"/>
    <mergeCell ref="AE6:AG6"/>
    <mergeCell ref="AH6:AJ6"/>
    <mergeCell ref="AK6:AM6"/>
    <mergeCell ref="M6:O6"/>
    <mergeCell ref="A17:C17"/>
    <mergeCell ref="D17:F17"/>
    <mergeCell ref="P6:R6"/>
    <mergeCell ref="S6:U6"/>
    <mergeCell ref="V6:X6"/>
    <mergeCell ref="D5:F6"/>
    <mergeCell ref="J6:L6"/>
    <mergeCell ref="AQ5:AQ7"/>
    <mergeCell ref="Y6:AA6"/>
    <mergeCell ref="AB6:AD6"/>
  </mergeCells>
  <printOptions/>
  <pageMargins left="0.41" right="0.25" top="0.7480314960629921" bottom="0.7480314960629921"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С. Сургутсков</dc:creator>
  <cp:keywords/>
  <dc:description/>
  <cp:lastModifiedBy>Рамазанова Елена Николаевна</cp:lastModifiedBy>
  <cp:lastPrinted>2020-02-05T05:24:19Z</cp:lastPrinted>
  <dcterms:created xsi:type="dcterms:W3CDTF">2011-05-17T05:04:33Z</dcterms:created>
  <dcterms:modified xsi:type="dcterms:W3CDTF">2020-03-11T05:34:48Z</dcterms:modified>
  <cp:category/>
  <cp:version/>
  <cp:contentType/>
  <cp:contentStatus/>
</cp:coreProperties>
</file>